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martID\PUBLIKASI\Laporan Progress\Progress Tgl 3 Juli 2021\Jurnal 3 - Disaster Governance\Supplementary Files\"/>
    </mc:Choice>
  </mc:AlternateContent>
  <bookViews>
    <workbookView xWindow="0" yWindow="0" windowWidth="20730" windowHeight="11760"/>
  </bookViews>
  <sheets>
    <sheet name="Renstra 2018-2023" sheetId="1" r:id="rId1"/>
  </sheets>
  <definedNames>
    <definedName name="_xlnm.Print_Area" localSheetId="0">'Renstra 2018-2023'!$A$1:$V$62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" i="1" l="1"/>
  <c r="S9" i="1"/>
  <c r="S12" i="1"/>
  <c r="S13" i="1"/>
  <c r="S14" i="1"/>
  <c r="S15" i="1"/>
  <c r="S17" i="1"/>
  <c r="S19" i="1"/>
  <c r="S20" i="1"/>
  <c r="S21" i="1"/>
  <c r="S24" i="1"/>
  <c r="S25" i="1"/>
  <c r="S27" i="1"/>
  <c r="S28" i="1"/>
  <c r="S29" i="1"/>
  <c r="S30" i="1"/>
  <c r="S31" i="1"/>
  <c r="S33" i="1"/>
  <c r="S34" i="1"/>
  <c r="S36" i="1"/>
  <c r="S39" i="1"/>
  <c r="S41" i="1"/>
  <c r="S42" i="1"/>
  <c r="S44" i="1"/>
  <c r="S45" i="1"/>
  <c r="S46" i="1"/>
  <c r="S51" i="1"/>
  <c r="S49" i="1"/>
  <c r="S50" i="1"/>
  <c r="T50" i="1"/>
  <c r="S52" i="1"/>
  <c r="T52" i="1"/>
  <c r="T51" i="1"/>
  <c r="T49" i="1"/>
  <c r="T46" i="1"/>
  <c r="T45" i="1"/>
  <c r="T44" i="1"/>
  <c r="T42" i="1"/>
  <c r="T41" i="1"/>
  <c r="T39" i="1"/>
  <c r="T36" i="1"/>
  <c r="T34" i="1"/>
  <c r="T33" i="1"/>
  <c r="T31" i="1"/>
  <c r="T30" i="1"/>
  <c r="T29" i="1"/>
  <c r="T28" i="1"/>
  <c r="T27" i="1"/>
  <c r="T25" i="1"/>
  <c r="T24" i="1"/>
  <c r="T21" i="1"/>
  <c r="T20" i="1"/>
  <c r="T19" i="1"/>
  <c r="T17" i="1"/>
  <c r="T15" i="1"/>
  <c r="T14" i="1"/>
  <c r="T13" i="1"/>
  <c r="T12" i="1"/>
  <c r="T9" i="1"/>
  <c r="T8" i="1"/>
  <c r="R48" i="1"/>
  <c r="P48" i="1"/>
  <c r="N48" i="1"/>
  <c r="L48" i="1"/>
  <c r="J48" i="1"/>
  <c r="R38" i="1"/>
  <c r="P38" i="1"/>
  <c r="N38" i="1"/>
  <c r="L38" i="1"/>
  <c r="J38" i="1"/>
  <c r="T38" i="1" s="1"/>
  <c r="R23" i="1"/>
  <c r="P23" i="1"/>
  <c r="P22" i="1" s="1"/>
  <c r="N23" i="1"/>
  <c r="L23" i="1"/>
  <c r="J23" i="1"/>
  <c r="R18" i="1"/>
  <c r="P18" i="1"/>
  <c r="N18" i="1"/>
  <c r="L18" i="1"/>
  <c r="J18" i="1"/>
  <c r="R10" i="1"/>
  <c r="P10" i="1"/>
  <c r="N10" i="1"/>
  <c r="L10" i="1"/>
  <c r="L6" i="1" s="1"/>
  <c r="J10" i="1"/>
  <c r="R7" i="1"/>
  <c r="R6" i="1" s="1"/>
  <c r="P7" i="1"/>
  <c r="N7" i="1"/>
  <c r="N6" i="1" s="1"/>
  <c r="L7" i="1"/>
  <c r="J7" i="1"/>
  <c r="J6" i="1" s="1"/>
  <c r="T18" i="1" l="1"/>
  <c r="P6" i="1"/>
  <c r="N22" i="1"/>
  <c r="R22" i="1"/>
  <c r="R5" i="1" s="1"/>
  <c r="T48" i="1"/>
  <c r="P5" i="1"/>
  <c r="N5" i="1"/>
  <c r="T7" i="1"/>
  <c r="T6" i="1" s="1"/>
  <c r="T10" i="1"/>
  <c r="J22" i="1"/>
  <c r="J5" i="1" s="1"/>
  <c r="T23" i="1"/>
  <c r="T22" i="1" s="1"/>
  <c r="L22" i="1"/>
  <c r="L5" i="1" s="1"/>
  <c r="T5" i="1" l="1"/>
</calcChain>
</file>

<file path=xl/sharedStrings.xml><?xml version="1.0" encoding="utf-8"?>
<sst xmlns="http://schemas.openxmlformats.org/spreadsheetml/2006/main" count="331" uniqueCount="198">
  <si>
    <t>Tujuan</t>
  </si>
  <si>
    <t>Sasaran</t>
  </si>
  <si>
    <t>Kode</t>
  </si>
  <si>
    <t>Program dan Kegiatan</t>
  </si>
  <si>
    <t>Indikator Kinerja Tujuan, Sasaran, Program (outcome) dan kegiataan (output)</t>
  </si>
  <si>
    <t>Data Capaian pada Tahun 2018</t>
  </si>
  <si>
    <t>Kondisi Kinerja pada periode Renstra Perangkat Daerah</t>
  </si>
  <si>
    <t>Unit Kerja Penanggung jawab</t>
  </si>
  <si>
    <t>Lokasi</t>
  </si>
  <si>
    <t>Target</t>
  </si>
  <si>
    <t>Rp</t>
  </si>
  <si>
    <t>3.07.01.01</t>
  </si>
  <si>
    <t xml:space="preserve">Program Pelayanan Administrasi Perkantoran </t>
  </si>
  <si>
    <t>3.07.01.01.01</t>
  </si>
  <si>
    <t>Rapat-Rapat Koordinasi dan Konsultasi Ke Luar Daerah</t>
  </si>
  <si>
    <t>Jumlah Rakor dan Konsultasi Keluar Daerah</t>
  </si>
  <si>
    <t>3.07.01.01.02</t>
  </si>
  <si>
    <t>Pendukung Pelayanan Adminstrasi Perkantoran</t>
  </si>
  <si>
    <t>Jumlah Pelayanan Administrasi Perkantoran yang diakomodir</t>
  </si>
  <si>
    <t>3.07.01.02</t>
  </si>
  <si>
    <t>Program Peningkatan dan Pendukung Kualitas Kinerja Sumber Daya Aparatur</t>
  </si>
  <si>
    <t>3.07.01.02.01</t>
  </si>
  <si>
    <t>Pemeliharaan rutin/berkala gedung kantor</t>
  </si>
  <si>
    <t>Jumlah Gedung Kantor dalam kondisi baik</t>
  </si>
  <si>
    <t>3.07.01.02.02</t>
  </si>
  <si>
    <t>Pemeliharaan rutin/berkala kendaraan dinas/operasional</t>
  </si>
  <si>
    <t>Jumlah Kendaraan Dinas/Operasional dalam kondisi baik</t>
  </si>
  <si>
    <t>3.07.01.02.04</t>
  </si>
  <si>
    <t>Pemeliharaan rutin/berkala peralatan gedung kantor</t>
  </si>
  <si>
    <t>Jumlah Peralatan Gedung Kantor dalam Kondisi Baik</t>
  </si>
  <si>
    <t>3.07.01.02.08</t>
  </si>
  <si>
    <t>Pengadaan Kendaraan Dinas/Operasional</t>
  </si>
  <si>
    <t>3.07.01.02.22</t>
  </si>
  <si>
    <t>Pendidikan dan pelatihan formal</t>
  </si>
  <si>
    <t>Jumlah ASN yang mengikuti diklat formal</t>
  </si>
  <si>
    <t>3.07.01.03</t>
  </si>
  <si>
    <t>Program Peningkatan Perencanaan dan Pelaporan Kinerja dan Keuangan</t>
  </si>
  <si>
    <t>3.07.01.03.01</t>
  </si>
  <si>
    <t>Perencanaan Program Kegiatan dan Laporan Kinerja</t>
  </si>
  <si>
    <t>Jumlah dokumen sakip yang disusun dengan kualitas baik</t>
  </si>
  <si>
    <t>3.07.01.03.02</t>
  </si>
  <si>
    <t>Penyusunan Dokumen Perencanaan dan Laporan Capaian Kinerja</t>
  </si>
  <si>
    <t>Jumlah dokumen perencanaan yang disusun dengan kualitas baik</t>
  </si>
  <si>
    <t>3.07.01.03.07</t>
  </si>
  <si>
    <t>Pengumpulan/ Updating Data Kebutuhan Perencanaan Perangkat Daerah</t>
  </si>
  <si>
    <t>Jumlah dokumen laporan data kebutuhan perencanaan yang disusun</t>
  </si>
  <si>
    <t>3.07.01.07</t>
  </si>
  <si>
    <t xml:space="preserve">Program pencegahan dini dan penanggulangan korban bencana alam </t>
  </si>
  <si>
    <t>3.07.01.07.01</t>
  </si>
  <si>
    <t>Peningkatan Kemampuan Dasar TRC dan Relawan Penanggulangan Bencana</t>
  </si>
  <si>
    <t>Jumlah peserta Peningkatan Kemampuan TRC dan Relawan Penanggulangan Bencana dalam Menjankan peran tugas dan fungsinya</t>
  </si>
  <si>
    <t>3.07.01.07.02</t>
  </si>
  <si>
    <t>Penyusunan Kajian Resiko Bencana</t>
  </si>
  <si>
    <t>Jumlah Dokumen Kegiatan Resiko Bencana yang disusun</t>
  </si>
  <si>
    <t>3.07.01.07.04</t>
  </si>
  <si>
    <t>Pengembangan desa/kelurahan tangguh bencana</t>
  </si>
  <si>
    <t>Jumlah Desa/kelurahan tangguh bencana yang dikembangkan / peningkatan status desa/kel. tangguh bencana</t>
  </si>
  <si>
    <t>3.07.01.07.05</t>
  </si>
  <si>
    <t>Fasilitasi Penerapan sekolah/madrasah aman bencana</t>
  </si>
  <si>
    <t>Jumlah Sekolah/madrasah yang memiliki Pemahaman dan kemampuan warga sekolah dalam penanggulangan bencana</t>
  </si>
  <si>
    <t>3.07.01.07.06</t>
  </si>
  <si>
    <t>Fasilitasi Penyelenggaraan Lomba Desa Tangguh Bencana</t>
  </si>
  <si>
    <t>3.07.01.07.07</t>
  </si>
  <si>
    <t>Fasilitasi Gladi Posko Bencana</t>
  </si>
  <si>
    <t>Jumlah Peserta Yang Mengikuti Gladi Lapang</t>
  </si>
  <si>
    <t>3.07.01.07.08</t>
  </si>
  <si>
    <t>Sosialisasi Kesiapsiagaan Menghadapi Bencana</t>
  </si>
  <si>
    <t>Jumlah Peserta Sosialisasi Kesiapsiagaan menghadapi bencana</t>
  </si>
  <si>
    <t>3.07.01.07.10</t>
  </si>
  <si>
    <t>Memperingati Hari Kesiapsiagaan Bencana Nasional (HKBN)</t>
  </si>
  <si>
    <t>Jumlah Peserta dalam Peringatan Hari Kesiapsiagaan Bencana Nasional (HKBN)</t>
  </si>
  <si>
    <t>3.07.01.07.11</t>
  </si>
  <si>
    <t>Jumlah desa yang mendapatkan air bersih</t>
  </si>
  <si>
    <t>3.07.01.07.13</t>
  </si>
  <si>
    <t>Penyusunan Rencana Aksi Daerah (RAD)</t>
  </si>
  <si>
    <t>Jumlah Dokumen RAD yang dihasilkan</t>
  </si>
  <si>
    <t>3.07.01.08</t>
  </si>
  <si>
    <t xml:space="preserve">Program Penanganan Kedaruratan dan Logistik </t>
  </si>
  <si>
    <t>3.07.01.08.01</t>
  </si>
  <si>
    <t>Penyediaan Layanan Penanggulangan Bencana</t>
  </si>
  <si>
    <t>Jumlah peserta penanggulangan bencana dalam memberikan pelayanan Tanggap Darurat Bencana</t>
  </si>
  <si>
    <t>3.07.01.08.04</t>
  </si>
  <si>
    <t>Pengamanan dan Antisipasi Penanganan Kedaruratan dalam rangka Tahun Besar dan Hari Besar Keagamaan</t>
  </si>
  <si>
    <t>Jumlah Tenaga Pengamanan yang melaksanakan antisipasi penangananan kedaruratan dalam rangka natal, tahun baru, dan lebaran</t>
  </si>
  <si>
    <t>3.07.01.08.05</t>
  </si>
  <si>
    <t>Operasional Gudang Logistik dan peralatan</t>
  </si>
  <si>
    <t>Jumlah gudang logistik dan peralatan dalam kondisi baik</t>
  </si>
  <si>
    <t>3.07.01.08.06</t>
  </si>
  <si>
    <t>Pengadaan Peralatan penanggulangan bencana / tanggap darurat</t>
  </si>
  <si>
    <t>Jumlah peralatan penanggulangan bencana dalam kondisi baik</t>
  </si>
  <si>
    <t>3.07.01.08.09</t>
  </si>
  <si>
    <t>Pengadaan Kantong Mayat</t>
  </si>
  <si>
    <t>Jumlah kantong mayat dalam kondisi baik</t>
  </si>
  <si>
    <t>3.07.01.08.10</t>
  </si>
  <si>
    <t>Bantuan sembako korban bencana</t>
  </si>
  <si>
    <t>3.07.01.09</t>
  </si>
  <si>
    <t xml:space="preserve">Program Rehabilitasi dan Rekontruksi (Pasca Bencana) </t>
  </si>
  <si>
    <t>3.07.01.09.01</t>
  </si>
  <si>
    <t>Rehabilitasi dan Rekonstruksi Penanganan Pasca Bencana</t>
  </si>
  <si>
    <t>Bimbingan Teknis Penyusunan Kajian Kebutuhan Pasca Bencana (Jitu Pasna)</t>
  </si>
  <si>
    <t>Jumlah Peserta Bimbingan Teknis Kajian Kebutuhan Pasca Bencana</t>
  </si>
  <si>
    <t>3.07.01.09.04</t>
  </si>
  <si>
    <t>Pembangunan Tebing Penahan Longsor</t>
  </si>
  <si>
    <t>3.07.01.09.05</t>
  </si>
  <si>
    <t>Pemulihan kondisi lingkungan pasca bencana</t>
  </si>
  <si>
    <t>Prosentase Layanan Administrasi Perkantoran Yang Terakomodir Dengan Baik</t>
  </si>
  <si>
    <t>Persentase PNS Yang Mempunyai Latar Belakang Pendidikan Yang Sesuai Dengan Tugas Yang Menjadi Tanggung Jawabnya</t>
  </si>
  <si>
    <t>Prosentase Sarana dan Prasarana Aparatur yang Layak Fungsi</t>
  </si>
  <si>
    <t>Prosentase Unit Kerja yang Menyusun Perencanaan dan Laporan Kinerja Dengan Kualitas Baik</t>
  </si>
  <si>
    <t>Prosentase penanganan penanggulangan korban bencana alam</t>
  </si>
  <si>
    <t>Satuan</t>
  </si>
  <si>
    <t>Menurunnya Resiko Bencana Daerah</t>
  </si>
  <si>
    <t>Meningkatnya Akuntabilitas Kinerja Perangkat Daerah</t>
  </si>
  <si>
    <t>Indeks Resiko Bencana</t>
  </si>
  <si>
    <t>125,80</t>
  </si>
  <si>
    <t>BPBD</t>
  </si>
  <si>
    <t>Indeks</t>
  </si>
  <si>
    <t>62,42</t>
  </si>
  <si>
    <t>71,00</t>
  </si>
  <si>
    <t>Nilai</t>
  </si>
  <si>
    <t>Nilai Hasil Evaluasi SAKIP Perangkat Daerah</t>
  </si>
  <si>
    <t>Sekretariat</t>
  </si>
  <si>
    <t>%</t>
  </si>
  <si>
    <t>Persentase Penanganan Kedaruratan dan penyaluran logistik</t>
  </si>
  <si>
    <t>Persentase Rehabilitasi dan rekonstruksi Pasca Bencana</t>
  </si>
  <si>
    <t>n.a.</t>
  </si>
  <si>
    <t>Orang</t>
  </si>
  <si>
    <t>Layanan</t>
  </si>
  <si>
    <t>Gedung</t>
  </si>
  <si>
    <t>ASN</t>
  </si>
  <si>
    <t>Unit</t>
  </si>
  <si>
    <t>Dokumen</t>
  </si>
  <si>
    <t>150.000.000</t>
  </si>
  <si>
    <t>Desa</t>
  </si>
  <si>
    <t>Desa/ Kelurahan</t>
  </si>
  <si>
    <t>Sekolah/ Madrasah</t>
  </si>
  <si>
    <t>Jumlah lomba desa tangguh bencana</t>
  </si>
  <si>
    <t>lomba</t>
  </si>
  <si>
    <t>Jumlah lokasi yang dipulihkan pasca bencana</t>
  </si>
  <si>
    <t>Jumlah lokasi tebing penahan longsor yang dibangun</t>
  </si>
  <si>
    <t>Jumlah Lokasi yang direhabilitasi dan Rekonstruksi Pasca Bencana</t>
  </si>
  <si>
    <t>Peserta</t>
  </si>
  <si>
    <t>Paket Sembako</t>
  </si>
  <si>
    <t>Jumlah paket sembako yang dibagikan</t>
  </si>
  <si>
    <t>350.000.000</t>
  </si>
  <si>
    <t>Set</t>
  </si>
  <si>
    <t>Meningkatnya Kapasitas Daerah dalam rangka Penurunan Resiko Bencana</t>
  </si>
  <si>
    <t>Indeks Kapasitas Daerah</t>
  </si>
  <si>
    <t>0,30</t>
  </si>
  <si>
    <t>0,40</t>
  </si>
  <si>
    <t>0,50</t>
  </si>
  <si>
    <t>Bidang Pencegahan dan Kesiapsiagaan</t>
  </si>
  <si>
    <t>Seksi Kesiapsiagaan</t>
  </si>
  <si>
    <t>Seksi Pencegahan</t>
  </si>
  <si>
    <t>Bidang Kedaruratan dan Logistik</t>
  </si>
  <si>
    <t>Seksi Kedaruratan</t>
  </si>
  <si>
    <t>Seksi Logistik</t>
  </si>
  <si>
    <t>Bidang Rehabilitasi dan Rekontruksi</t>
  </si>
  <si>
    <t>Seksi Rekontruksi</t>
  </si>
  <si>
    <t>Seksi Rehabilitasi</t>
  </si>
  <si>
    <t>Luar Daerah</t>
  </si>
  <si>
    <t>Kabupaten Pamekasan</t>
  </si>
  <si>
    <t>Sub Bagian Umum dan Kepegawaian</t>
  </si>
  <si>
    <t>Sub Bagian Perencanaan dan Pelaporan</t>
  </si>
  <si>
    <t>3.07.01.02.18</t>
  </si>
  <si>
    <t>Pengadaan pakaian dinas beserta perlengkapannya</t>
  </si>
  <si>
    <t>Jumlah Pakaian Dinas yang diadakan</t>
  </si>
  <si>
    <t>Pakaian Dinas</t>
  </si>
  <si>
    <t>3.07.01.07.03</t>
  </si>
  <si>
    <t>Penyusunan Rencana Penanggulangan Bencana</t>
  </si>
  <si>
    <t>Jumlah Dokumen Rencana Penanggulangan Bencana yang disusun</t>
  </si>
  <si>
    <t>3.07.01.07.09</t>
  </si>
  <si>
    <t>Penyusunan Rencana Kontinjensi</t>
  </si>
  <si>
    <t>Jumlah Dokumen Rencana Kontinjensi yang disusun</t>
  </si>
  <si>
    <t>3.07.01.07.12</t>
  </si>
  <si>
    <t>Pembuatan Saluran Pembuang Pencegah Banjir (PAK)   (DPAL)</t>
  </si>
  <si>
    <t>3.07.01.07.15</t>
  </si>
  <si>
    <t>Penyediaan Sarana Air Bersih untuk Wilayah Rawan Kekeringan (PAK)</t>
  </si>
  <si>
    <t>3.07.01.08.02</t>
  </si>
  <si>
    <t>Peningkatan Kapasitas Tim Tanggap Darurat dan Tim Tafsiran Kerugian Bencana</t>
  </si>
  <si>
    <t>Pengadaan pipanisasi daerah Kering Kritis(DPA-L)</t>
  </si>
  <si>
    <t>3.07.01.08.13</t>
  </si>
  <si>
    <t>Pengadaan Pakaian Dinas Lapangan/Kelengkapan Layanan Tim Reaksi Cepat (TRC)(PAK)</t>
  </si>
  <si>
    <t>3.07.01.09.03</t>
  </si>
  <si>
    <t>Jumlah Peserta Peningkatan Kapasitas Tim Tanggap Darurat dan Tim Tafsiran Kerugian Bencana</t>
  </si>
  <si>
    <t>Jumlah Sarana Air Bersih untuk Wilayah Rawan Kekeringan yang disediakan</t>
  </si>
  <si>
    <t>Sarana</t>
  </si>
  <si>
    <t>Jumlah pipanisasi daerah Kering Kritis yang diadakan</t>
  </si>
  <si>
    <t>Pipanisasi</t>
  </si>
  <si>
    <t>Jumlah Saluran Pembuang Pencegah Banjir yang dibangun</t>
  </si>
  <si>
    <t>Saluran</t>
  </si>
  <si>
    <t>KEPALA PELAKSANA</t>
  </si>
  <si>
    <t>BADAN PENANGGULANGAN BENCANA DAERAH</t>
  </si>
  <si>
    <t>KABUPATEN PAMEKASAN</t>
  </si>
  <si>
    <t>AKMALUL FIRDAUS,S.Sos</t>
  </si>
  <si>
    <t>Pembina Utama Muda</t>
  </si>
  <si>
    <t>NIP.19671123 198809 1 002</t>
  </si>
  <si>
    <t xml:space="preserve">Penyediaan Air Bersih untuk Wilayah Rawan Kekeringan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</si>
</sst>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Book Antiqua"/>
      <family val="1"/>
    </font>
    <font>
      <sz val="9"/>
      <color theme="1"/>
      <name val="Book Antiqua"/>
      <family val="1"/>
    </font>
    <font>
      <b/>
      <i/>
      <sz val="9"/>
      <color rgb="FF000000"/>
      <name val="Book Antiqua"/>
      <family val="1"/>
    </font>
    <font>
      <i/>
      <sz val="9"/>
      <color rgb="FF000000"/>
      <name val="Book Antiqua"/>
      <family val="1"/>
    </font>
    <font>
      <b/>
      <sz val="9"/>
      <color theme="1"/>
      <name val="Book Antiqua"/>
      <family val="1"/>
    </font>
    <font>
      <i/>
      <sz val="9"/>
      <color theme="1"/>
      <name val="Book Antiqua"/>
      <family val="1"/>
    </font>
    <font>
      <b/>
      <i/>
      <sz val="9"/>
      <color theme="1"/>
      <name val="Book Antiqua"/>
      <family val="1"/>
    </font>
    <font>
      <sz val="11"/>
      <color theme="1"/>
      <name val="Calibri"/>
      <family val="2"/>
      <charset val="1"/>
      <scheme val="minor"/>
    </font>
    <font>
      <b/>
      <u/>
      <sz val="9"/>
      <color theme="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76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6" fillId="0" borderId="1" xfId="2" applyNumberFormat="1" applyFont="1" applyFill="1" applyBorder="1" applyAlignment="1">
      <alignment horizontal="center" vertical="top"/>
    </xf>
    <xf numFmtId="0" fontId="6" fillId="0" borderId="1" xfId="2" applyFont="1" applyFill="1" applyBorder="1" applyAlignment="1">
      <alignment horizontal="left" vertical="top" wrapText="1"/>
    </xf>
    <xf numFmtId="0" fontId="6" fillId="0" borderId="1" xfId="2" applyFont="1" applyFill="1" applyBorder="1" applyAlignment="1">
      <alignment horizontal="center" vertical="top" wrapText="1"/>
    </xf>
    <xf numFmtId="43" fontId="6" fillId="0" borderId="1" xfId="1" applyFont="1" applyFill="1" applyBorder="1" applyAlignment="1">
      <alignment vertical="top"/>
    </xf>
    <xf numFmtId="164" fontId="6" fillId="0" borderId="1" xfId="1" applyNumberFormat="1" applyFont="1" applyFill="1" applyBorder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43" fontId="4" fillId="0" borderId="1" xfId="0" applyNumberFormat="1" applyFont="1" applyBorder="1" applyAlignment="1">
      <alignment horizontal="left" vertical="top" wrapText="1"/>
    </xf>
    <xf numFmtId="43" fontId="4" fillId="0" borderId="1" xfId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43" fontId="5" fillId="0" borderId="1" xfId="0" applyNumberFormat="1" applyFont="1" applyBorder="1" applyAlignment="1">
      <alignment horizontal="left" vertical="top" wrapText="1"/>
    </xf>
    <xf numFmtId="43" fontId="5" fillId="0" borderId="1" xfId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43" fontId="6" fillId="0" borderId="1" xfId="1" applyFont="1" applyBorder="1" applyAlignment="1">
      <alignment horizontal="left" vertical="top" wrapText="1"/>
    </xf>
    <xf numFmtId="43" fontId="6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164" fontId="3" fillId="0" borderId="1" xfId="1" applyNumberFormat="1" applyFont="1" applyBorder="1" applyAlignment="1">
      <alignment horizontal="left" vertical="top" wrapText="1"/>
    </xf>
    <xf numFmtId="43" fontId="3" fillId="0" borderId="1" xfId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43" fontId="7" fillId="0" borderId="1" xfId="1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164" fontId="6" fillId="0" borderId="1" xfId="1" applyNumberFormat="1" applyFont="1" applyBorder="1" applyAlignment="1">
      <alignment horizontal="center" vertical="top" wrapText="1"/>
    </xf>
    <xf numFmtId="164" fontId="3" fillId="0" borderId="1" xfId="1" applyNumberFormat="1" applyFont="1" applyBorder="1" applyAlignment="1">
      <alignment horizontal="center" vertical="top" wrapText="1"/>
    </xf>
    <xf numFmtId="43" fontId="3" fillId="0" borderId="1" xfId="1" applyFont="1" applyBorder="1" applyAlignment="1">
      <alignment horizontal="center" vertical="top" wrapText="1"/>
    </xf>
    <xf numFmtId="43" fontId="6" fillId="0" borderId="1" xfId="1" applyFont="1" applyBorder="1" applyAlignment="1">
      <alignment horizontal="center" vertical="top" wrapText="1"/>
    </xf>
    <xf numFmtId="43" fontId="7" fillId="0" borderId="1" xfId="1" applyFont="1" applyBorder="1" applyAlignment="1">
      <alignment horizontal="center" vertical="top" wrapText="1"/>
    </xf>
    <xf numFmtId="164" fontId="7" fillId="0" borderId="1" xfId="1" applyNumberFormat="1" applyFont="1" applyBorder="1" applyAlignment="1">
      <alignment horizontal="center" vertical="top" wrapText="1"/>
    </xf>
    <xf numFmtId="0" fontId="6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vertical="top" wrapText="1"/>
    </xf>
    <xf numFmtId="43" fontId="3" fillId="0" borderId="1" xfId="0" applyNumberFormat="1" applyFont="1" applyBorder="1" applyAlignment="1">
      <alignment horizontal="center" vertical="top" wrapText="1"/>
    </xf>
    <xf numFmtId="164" fontId="3" fillId="0" borderId="1" xfId="1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43" fontId="3" fillId="0" borderId="1" xfId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3" fontId="6" fillId="0" borderId="1" xfId="1" applyFont="1" applyBorder="1" applyAlignment="1">
      <alignment horizontal="left" vertical="top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62"/>
  <sheetViews>
    <sheetView tabSelected="1" view="pageBreakPreview" zoomScale="85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30" sqref="E30"/>
    </sheetView>
  </sheetViews>
  <sheetFormatPr defaultRowHeight="13.5" x14ac:dyDescent="0.25"/>
  <cols>
    <col min="1" max="1" width="9.140625" style="1"/>
    <col min="2" max="2" width="8.140625" style="1" customWidth="1"/>
    <col min="3" max="3" width="10" style="1" customWidth="1"/>
    <col min="4" max="4" width="12.5703125" style="1" customWidth="1"/>
    <col min="5" max="5" width="33.5703125" style="2" customWidth="1"/>
    <col min="6" max="6" width="28.28515625" style="1" customWidth="1"/>
    <col min="7" max="7" width="12.28515625" style="11" customWidth="1"/>
    <col min="8" max="8" width="11.85546875" style="10" customWidth="1"/>
    <col min="9" max="9" width="9.140625" style="10" bestFit="1" customWidth="1"/>
    <col min="10" max="10" width="21.5703125" style="1" bestFit="1" customWidth="1"/>
    <col min="11" max="11" width="9.28515625" style="10" bestFit="1" customWidth="1"/>
    <col min="12" max="12" width="21.5703125" style="1" bestFit="1" customWidth="1"/>
    <col min="13" max="13" width="11.85546875" style="10" bestFit="1" customWidth="1"/>
    <col min="14" max="14" width="21.28515625" style="1" bestFit="1" customWidth="1"/>
    <col min="15" max="15" width="9.28515625" style="10" bestFit="1" customWidth="1"/>
    <col min="16" max="16" width="21.5703125" style="1" bestFit="1" customWidth="1"/>
    <col min="17" max="17" width="9.28515625" style="10" bestFit="1" customWidth="1"/>
    <col min="18" max="18" width="21.5703125" style="1" bestFit="1" customWidth="1"/>
    <col min="19" max="19" width="9.28515625" style="10" customWidth="1"/>
    <col min="20" max="20" width="15" style="1" customWidth="1"/>
    <col min="21" max="21" width="14.42578125" style="1" customWidth="1"/>
    <col min="22" max="22" width="11.7109375" style="1" customWidth="1"/>
    <col min="23" max="16384" width="9.140625" style="1"/>
  </cols>
  <sheetData>
    <row r="3" spans="1:22" ht="56.25" customHeight="1" x14ac:dyDescent="0.25">
      <c r="A3" s="65"/>
      <c r="B3" s="70" t="s">
        <v>0</v>
      </c>
      <c r="C3" s="70" t="s">
        <v>1</v>
      </c>
      <c r="D3" s="70" t="s">
        <v>2</v>
      </c>
      <c r="E3" s="70" t="s">
        <v>3</v>
      </c>
      <c r="F3" s="70" t="s">
        <v>4</v>
      </c>
      <c r="G3" s="73" t="s">
        <v>110</v>
      </c>
      <c r="H3" s="70" t="s">
        <v>5</v>
      </c>
      <c r="I3" s="70">
        <v>2019</v>
      </c>
      <c r="J3" s="70"/>
      <c r="K3" s="70">
        <v>2020</v>
      </c>
      <c r="L3" s="70"/>
      <c r="M3" s="70">
        <v>2021</v>
      </c>
      <c r="N3" s="70"/>
      <c r="O3" s="70">
        <v>2022</v>
      </c>
      <c r="P3" s="70"/>
      <c r="Q3" s="70">
        <v>2023</v>
      </c>
      <c r="R3" s="70"/>
      <c r="S3" s="70" t="s">
        <v>6</v>
      </c>
      <c r="T3" s="70"/>
      <c r="U3" s="70" t="s">
        <v>7</v>
      </c>
      <c r="V3" s="70" t="s">
        <v>8</v>
      </c>
    </row>
    <row r="4" spans="1:22" ht="18.75" customHeight="1" x14ac:dyDescent="0.25">
      <c r="A4" s="65"/>
      <c r="B4" s="70"/>
      <c r="C4" s="70"/>
      <c r="D4" s="70"/>
      <c r="E4" s="70"/>
      <c r="F4" s="70"/>
      <c r="G4" s="74"/>
      <c r="H4" s="70"/>
      <c r="I4" s="66" t="s">
        <v>9</v>
      </c>
      <c r="J4" s="66" t="s">
        <v>10</v>
      </c>
      <c r="K4" s="66" t="s">
        <v>9</v>
      </c>
      <c r="L4" s="66" t="s">
        <v>10</v>
      </c>
      <c r="M4" s="66" t="s">
        <v>9</v>
      </c>
      <c r="N4" s="66" t="s">
        <v>10</v>
      </c>
      <c r="O4" s="66" t="s">
        <v>9</v>
      </c>
      <c r="P4" s="66" t="s">
        <v>10</v>
      </c>
      <c r="Q4" s="66" t="s">
        <v>9</v>
      </c>
      <c r="R4" s="66" t="s">
        <v>10</v>
      </c>
      <c r="S4" s="66" t="s">
        <v>9</v>
      </c>
      <c r="T4" s="66" t="s">
        <v>10</v>
      </c>
      <c r="U4" s="70"/>
      <c r="V4" s="70"/>
    </row>
    <row r="5" spans="1:22" s="8" customFormat="1" ht="18.75" customHeight="1" x14ac:dyDescent="0.25">
      <c r="B5" s="45" t="s">
        <v>111</v>
      </c>
      <c r="C5" s="6"/>
      <c r="D5" s="18"/>
      <c r="E5" s="18"/>
      <c r="F5" s="18" t="s">
        <v>113</v>
      </c>
      <c r="G5" s="19" t="s">
        <v>116</v>
      </c>
      <c r="H5" s="19" t="s">
        <v>114</v>
      </c>
      <c r="I5" s="19">
        <v>115</v>
      </c>
      <c r="J5" s="20">
        <f>SUM(J6,J22)</f>
        <v>2220496300</v>
      </c>
      <c r="K5" s="19">
        <v>105</v>
      </c>
      <c r="L5" s="21">
        <f>SUM(L6,L22)</f>
        <v>2575000000</v>
      </c>
      <c r="M5" s="19">
        <v>100</v>
      </c>
      <c r="N5" s="21">
        <f>SUM(N6,N22)</f>
        <v>2165000000</v>
      </c>
      <c r="O5" s="19">
        <v>100</v>
      </c>
      <c r="P5" s="21">
        <f>SUM(P6,P22)</f>
        <v>2430000000</v>
      </c>
      <c r="Q5" s="19">
        <v>100</v>
      </c>
      <c r="R5" s="21">
        <f>SUM(R6,R22)</f>
        <v>2260000000</v>
      </c>
      <c r="S5" s="19">
        <v>100</v>
      </c>
      <c r="T5" s="21">
        <f>SUM(T6,T22)</f>
        <v>11650496300</v>
      </c>
      <c r="U5" s="18" t="s">
        <v>115</v>
      </c>
      <c r="V5" s="18"/>
    </row>
    <row r="6" spans="1:22" s="7" customFormat="1" ht="28.5" x14ac:dyDescent="0.25">
      <c r="B6" s="46"/>
      <c r="C6" s="40" t="s">
        <v>112</v>
      </c>
      <c r="D6" s="22"/>
      <c r="E6" s="22"/>
      <c r="F6" s="22" t="s">
        <v>120</v>
      </c>
      <c r="G6" s="23" t="s">
        <v>119</v>
      </c>
      <c r="H6" s="23" t="s">
        <v>117</v>
      </c>
      <c r="I6" s="23" t="s">
        <v>118</v>
      </c>
      <c r="J6" s="24">
        <f>SUM(J7,J10,J18)</f>
        <v>629789750</v>
      </c>
      <c r="K6" s="23">
        <v>81</v>
      </c>
      <c r="L6" s="25">
        <f>SUM(L7,L10,L18)</f>
        <v>615000000</v>
      </c>
      <c r="M6" s="23">
        <v>81</v>
      </c>
      <c r="N6" s="25">
        <f>SUM(N7,N10,N18)</f>
        <v>735000000</v>
      </c>
      <c r="O6" s="23">
        <v>81</v>
      </c>
      <c r="P6" s="25">
        <f>SUM(P7,P10,P18)</f>
        <v>635000000</v>
      </c>
      <c r="Q6" s="23">
        <v>81</v>
      </c>
      <c r="R6" s="25">
        <f>SUM(R7,R10,R18)</f>
        <v>680000000</v>
      </c>
      <c r="S6" s="23">
        <v>81</v>
      </c>
      <c r="T6" s="25">
        <f>SUM(T7,T10,T18)</f>
        <v>3294789750</v>
      </c>
      <c r="U6" s="22" t="s">
        <v>115</v>
      </c>
      <c r="V6" s="22"/>
    </row>
    <row r="7" spans="1:22" s="5" customFormat="1" ht="57" customHeight="1" x14ac:dyDescent="0.25">
      <c r="B7" s="37"/>
      <c r="C7" s="41"/>
      <c r="D7" s="26" t="s">
        <v>11</v>
      </c>
      <c r="E7" s="26" t="s">
        <v>12</v>
      </c>
      <c r="F7" s="26" t="s">
        <v>105</v>
      </c>
      <c r="G7" s="27" t="s">
        <v>122</v>
      </c>
      <c r="H7" s="27" t="s">
        <v>125</v>
      </c>
      <c r="I7" s="50">
        <v>100</v>
      </c>
      <c r="J7" s="28">
        <f>SUM(J8:J9)</f>
        <v>197489750</v>
      </c>
      <c r="K7" s="50">
        <v>100</v>
      </c>
      <c r="L7" s="28">
        <f>SUM(L8:L9)</f>
        <v>200000000</v>
      </c>
      <c r="M7" s="50">
        <v>100</v>
      </c>
      <c r="N7" s="28">
        <f>SUM(N8:N9)</f>
        <v>200000000</v>
      </c>
      <c r="O7" s="50">
        <v>100</v>
      </c>
      <c r="P7" s="28">
        <f>SUM(P8:P9)</f>
        <v>215000000</v>
      </c>
      <c r="Q7" s="50">
        <v>100</v>
      </c>
      <c r="R7" s="28">
        <f>SUM(R8:R9)</f>
        <v>215000000</v>
      </c>
      <c r="S7" s="56">
        <v>100</v>
      </c>
      <c r="T7" s="29">
        <f>SUM(R7,P7,N7,L7,J7)</f>
        <v>1027489750</v>
      </c>
      <c r="U7" s="26" t="s">
        <v>121</v>
      </c>
      <c r="V7" s="26"/>
    </row>
    <row r="8" spans="1:22" s="4" customFormat="1" ht="40.5" x14ac:dyDescent="0.25">
      <c r="B8" s="38"/>
      <c r="C8" s="42"/>
      <c r="D8" s="30" t="s">
        <v>13</v>
      </c>
      <c r="E8" s="30" t="s">
        <v>14</v>
      </c>
      <c r="F8" s="30" t="s">
        <v>15</v>
      </c>
      <c r="G8" s="31" t="s">
        <v>126</v>
      </c>
      <c r="H8" s="31" t="s">
        <v>125</v>
      </c>
      <c r="I8" s="51">
        <v>22</v>
      </c>
      <c r="J8" s="33">
        <v>102850000</v>
      </c>
      <c r="K8" s="51">
        <v>22</v>
      </c>
      <c r="L8" s="33">
        <v>105000000</v>
      </c>
      <c r="M8" s="51">
        <v>22</v>
      </c>
      <c r="N8" s="33">
        <v>105000000</v>
      </c>
      <c r="O8" s="51">
        <v>22</v>
      </c>
      <c r="P8" s="33">
        <v>115000000</v>
      </c>
      <c r="Q8" s="51">
        <v>22</v>
      </c>
      <c r="R8" s="33">
        <v>115000000</v>
      </c>
      <c r="S8" s="57">
        <f>SUM(I8,K8,M8,O8,Q8)</f>
        <v>110</v>
      </c>
      <c r="T8" s="33">
        <f>SUM(R8,P8,N8,L8,J8)</f>
        <v>542850000</v>
      </c>
      <c r="U8" s="30" t="s">
        <v>162</v>
      </c>
      <c r="V8" s="30" t="s">
        <v>160</v>
      </c>
    </row>
    <row r="9" spans="1:22" s="4" customFormat="1" ht="40.5" customHeight="1" x14ac:dyDescent="0.25">
      <c r="B9" s="38"/>
      <c r="C9" s="42"/>
      <c r="D9" s="30" t="s">
        <v>16</v>
      </c>
      <c r="E9" s="30" t="s">
        <v>17</v>
      </c>
      <c r="F9" s="30" t="s">
        <v>18</v>
      </c>
      <c r="G9" s="31" t="s">
        <v>127</v>
      </c>
      <c r="H9" s="31" t="s">
        <v>125</v>
      </c>
      <c r="I9" s="51">
        <v>5</v>
      </c>
      <c r="J9" s="33">
        <v>94639750</v>
      </c>
      <c r="K9" s="51">
        <v>5</v>
      </c>
      <c r="L9" s="33">
        <v>95000000</v>
      </c>
      <c r="M9" s="51">
        <v>5</v>
      </c>
      <c r="N9" s="33">
        <v>95000000</v>
      </c>
      <c r="O9" s="51">
        <v>5</v>
      </c>
      <c r="P9" s="33">
        <v>100000000</v>
      </c>
      <c r="Q9" s="51">
        <v>5</v>
      </c>
      <c r="R9" s="33">
        <v>100000000</v>
      </c>
      <c r="S9" s="57">
        <f>SUM(I9,K9,M9,O9,Q9)</f>
        <v>25</v>
      </c>
      <c r="T9" s="33">
        <f>SUM(R9,P9,N9,L9,J9)</f>
        <v>484639750</v>
      </c>
      <c r="U9" s="30" t="s">
        <v>162</v>
      </c>
      <c r="V9" s="30" t="s">
        <v>161</v>
      </c>
    </row>
    <row r="10" spans="1:22" s="5" customFormat="1" ht="64.5" customHeight="1" x14ac:dyDescent="0.25">
      <c r="B10" s="37"/>
      <c r="C10" s="41"/>
      <c r="D10" s="48" t="s">
        <v>19</v>
      </c>
      <c r="E10" s="48" t="s">
        <v>20</v>
      </c>
      <c r="F10" s="26" t="s">
        <v>106</v>
      </c>
      <c r="G10" s="27" t="s">
        <v>122</v>
      </c>
      <c r="H10" s="27" t="s">
        <v>125</v>
      </c>
      <c r="I10" s="50">
        <v>100</v>
      </c>
      <c r="J10" s="75">
        <f>SUM(J12:J17)</f>
        <v>352300000</v>
      </c>
      <c r="K10" s="50">
        <v>100</v>
      </c>
      <c r="L10" s="75">
        <f>SUM(L12:L17)</f>
        <v>365000000</v>
      </c>
      <c r="M10" s="50">
        <v>100</v>
      </c>
      <c r="N10" s="75">
        <f>SUM(N12:N17)</f>
        <v>485000000</v>
      </c>
      <c r="O10" s="50">
        <v>100</v>
      </c>
      <c r="P10" s="75">
        <f>SUM(P12:P17)</f>
        <v>370000000</v>
      </c>
      <c r="Q10" s="50">
        <v>100</v>
      </c>
      <c r="R10" s="75">
        <f>SUM(R12:R17)</f>
        <v>385000000</v>
      </c>
      <c r="S10" s="27"/>
      <c r="T10" s="75">
        <f>SUM(R10,P10,N10,L10,J10)</f>
        <v>1957300000</v>
      </c>
      <c r="U10" s="71" t="s">
        <v>121</v>
      </c>
      <c r="V10" s="71"/>
    </row>
    <row r="11" spans="1:22" s="5" customFormat="1" ht="33.75" customHeight="1" x14ac:dyDescent="0.25">
      <c r="B11" s="37"/>
      <c r="C11" s="41"/>
      <c r="D11" s="49"/>
      <c r="E11" s="49"/>
      <c r="F11" s="26" t="s">
        <v>107</v>
      </c>
      <c r="G11" s="27" t="s">
        <v>122</v>
      </c>
      <c r="H11" s="27" t="s">
        <v>125</v>
      </c>
      <c r="I11" s="50">
        <v>100</v>
      </c>
      <c r="J11" s="75"/>
      <c r="K11" s="50">
        <v>100</v>
      </c>
      <c r="L11" s="75"/>
      <c r="M11" s="50">
        <v>100</v>
      </c>
      <c r="N11" s="75"/>
      <c r="O11" s="50">
        <v>100</v>
      </c>
      <c r="P11" s="75"/>
      <c r="Q11" s="50">
        <v>100</v>
      </c>
      <c r="R11" s="75"/>
      <c r="S11" s="27"/>
      <c r="T11" s="75"/>
      <c r="U11" s="72"/>
      <c r="V11" s="72"/>
    </row>
    <row r="12" spans="1:22" s="4" customFormat="1" ht="40.5" x14ac:dyDescent="0.25">
      <c r="B12" s="38"/>
      <c r="C12" s="42"/>
      <c r="D12" s="30" t="s">
        <v>21</v>
      </c>
      <c r="E12" s="30" t="s">
        <v>22</v>
      </c>
      <c r="F12" s="30" t="s">
        <v>23</v>
      </c>
      <c r="G12" s="31" t="s">
        <v>128</v>
      </c>
      <c r="H12" s="31" t="s">
        <v>125</v>
      </c>
      <c r="I12" s="51">
        <v>1</v>
      </c>
      <c r="J12" s="33">
        <v>55000000</v>
      </c>
      <c r="K12" s="51">
        <v>1</v>
      </c>
      <c r="L12" s="33">
        <v>55000000</v>
      </c>
      <c r="M12" s="51">
        <v>1</v>
      </c>
      <c r="N12" s="33">
        <v>60000000</v>
      </c>
      <c r="O12" s="51">
        <v>1</v>
      </c>
      <c r="P12" s="33">
        <v>65000000</v>
      </c>
      <c r="Q12" s="51">
        <v>1</v>
      </c>
      <c r="R12" s="33">
        <v>75000000</v>
      </c>
      <c r="S12" s="57">
        <f>SUM(I12,K12,M12,O12,Q12)</f>
        <v>5</v>
      </c>
      <c r="T12" s="33">
        <f>SUM(R12,P12,N12,L12,J12)</f>
        <v>310000000</v>
      </c>
      <c r="U12" s="30" t="s">
        <v>162</v>
      </c>
      <c r="V12" s="30" t="s">
        <v>161</v>
      </c>
    </row>
    <row r="13" spans="1:22" s="4" customFormat="1" ht="40.5" x14ac:dyDescent="0.25">
      <c r="B13" s="38"/>
      <c r="C13" s="42"/>
      <c r="D13" s="30" t="s">
        <v>24</v>
      </c>
      <c r="E13" s="30" t="s">
        <v>25</v>
      </c>
      <c r="F13" s="30" t="s">
        <v>26</v>
      </c>
      <c r="G13" s="31" t="s">
        <v>130</v>
      </c>
      <c r="H13" s="31" t="s">
        <v>125</v>
      </c>
      <c r="I13" s="51">
        <v>9</v>
      </c>
      <c r="J13" s="33">
        <v>181500000</v>
      </c>
      <c r="K13" s="51">
        <v>9</v>
      </c>
      <c r="L13" s="33">
        <v>185000000</v>
      </c>
      <c r="M13" s="51">
        <v>9</v>
      </c>
      <c r="N13" s="33">
        <v>190000000</v>
      </c>
      <c r="O13" s="51">
        <v>9</v>
      </c>
      <c r="P13" s="33">
        <v>190000000</v>
      </c>
      <c r="Q13" s="51">
        <v>9</v>
      </c>
      <c r="R13" s="33">
        <v>195000000</v>
      </c>
      <c r="S13" s="57">
        <f>SUM(I13,K13,M13,O13,Q13)</f>
        <v>45</v>
      </c>
      <c r="T13" s="33">
        <f>SUM(R13,P13,N13,L13,J13)</f>
        <v>941500000</v>
      </c>
      <c r="U13" s="30" t="s">
        <v>162</v>
      </c>
      <c r="V13" s="30" t="s">
        <v>161</v>
      </c>
    </row>
    <row r="14" spans="1:22" s="4" customFormat="1" ht="40.5" x14ac:dyDescent="0.25">
      <c r="B14" s="38"/>
      <c r="C14" s="42"/>
      <c r="D14" s="30" t="s">
        <v>27</v>
      </c>
      <c r="E14" s="30" t="s">
        <v>28</v>
      </c>
      <c r="F14" s="30" t="s">
        <v>29</v>
      </c>
      <c r="G14" s="31" t="s">
        <v>130</v>
      </c>
      <c r="H14" s="31" t="s">
        <v>125</v>
      </c>
      <c r="I14" s="51">
        <v>22</v>
      </c>
      <c r="J14" s="33">
        <v>55000000</v>
      </c>
      <c r="K14" s="51">
        <v>22</v>
      </c>
      <c r="L14" s="33">
        <v>55000000</v>
      </c>
      <c r="M14" s="51">
        <v>22</v>
      </c>
      <c r="N14" s="33">
        <v>60000000</v>
      </c>
      <c r="O14" s="51">
        <v>22</v>
      </c>
      <c r="P14" s="33">
        <v>60000000</v>
      </c>
      <c r="Q14" s="51">
        <v>22</v>
      </c>
      <c r="R14" s="33">
        <v>60000000</v>
      </c>
      <c r="S14" s="57">
        <f>SUM(I14,K14,M14,O14,Q14)</f>
        <v>110</v>
      </c>
      <c r="T14" s="33">
        <f>SUM(R14,P14,N14,L14,J14)</f>
        <v>290000000</v>
      </c>
      <c r="U14" s="30" t="s">
        <v>162</v>
      </c>
      <c r="V14" s="30" t="s">
        <v>161</v>
      </c>
    </row>
    <row r="15" spans="1:22" s="4" customFormat="1" ht="40.5" x14ac:dyDescent="0.25">
      <c r="B15" s="38"/>
      <c r="C15" s="42"/>
      <c r="D15" s="30" t="s">
        <v>30</v>
      </c>
      <c r="E15" s="30" t="s">
        <v>31</v>
      </c>
      <c r="F15" s="30" t="s">
        <v>26</v>
      </c>
      <c r="G15" s="31" t="s">
        <v>130</v>
      </c>
      <c r="H15" s="31" t="s">
        <v>125</v>
      </c>
      <c r="I15" s="52">
        <v>0</v>
      </c>
      <c r="J15" s="33">
        <v>0</v>
      </c>
      <c r="K15" s="52">
        <v>0</v>
      </c>
      <c r="L15" s="33">
        <v>0</v>
      </c>
      <c r="M15" s="51">
        <v>4</v>
      </c>
      <c r="N15" s="33">
        <v>120000000</v>
      </c>
      <c r="O15" s="52">
        <v>0</v>
      </c>
      <c r="P15" s="33">
        <v>0</v>
      </c>
      <c r="Q15" s="52">
        <v>0</v>
      </c>
      <c r="R15" s="33">
        <v>0</v>
      </c>
      <c r="S15" s="57">
        <f>SUM(I15,K15,M15,O15,Q15)</f>
        <v>4</v>
      </c>
      <c r="T15" s="33">
        <f t="shared" ref="T15:T52" si="0">SUM(R15,P15,N15,L15,J15)</f>
        <v>120000000</v>
      </c>
      <c r="U15" s="30" t="s">
        <v>162</v>
      </c>
      <c r="V15" s="30" t="s">
        <v>161</v>
      </c>
    </row>
    <row r="16" spans="1:22" s="4" customFormat="1" ht="27" x14ac:dyDescent="0.25">
      <c r="B16" s="38"/>
      <c r="C16" s="42"/>
      <c r="D16" s="30" t="s">
        <v>164</v>
      </c>
      <c r="E16" s="30" t="s">
        <v>165</v>
      </c>
      <c r="F16" s="30" t="s">
        <v>166</v>
      </c>
      <c r="G16" s="31" t="s">
        <v>167</v>
      </c>
      <c r="H16" s="31"/>
      <c r="I16" s="60">
        <v>10</v>
      </c>
      <c r="J16" s="33">
        <v>5800000</v>
      </c>
      <c r="K16" s="60">
        <v>25</v>
      </c>
      <c r="L16" s="33">
        <v>15000000</v>
      </c>
      <c r="M16" s="51"/>
      <c r="N16" s="33"/>
      <c r="O16" s="52"/>
      <c r="P16" s="33"/>
      <c r="Q16" s="52"/>
      <c r="R16" s="33"/>
      <c r="S16" s="57"/>
      <c r="T16" s="33"/>
      <c r="U16" s="67"/>
      <c r="V16" s="30"/>
    </row>
    <row r="17" spans="2:22" s="4" customFormat="1" ht="40.5" x14ac:dyDescent="0.25">
      <c r="B17" s="38"/>
      <c r="C17" s="42"/>
      <c r="D17" s="30" t="s">
        <v>32</v>
      </c>
      <c r="E17" s="30" t="s">
        <v>33</v>
      </c>
      <c r="F17" s="30" t="s">
        <v>34</v>
      </c>
      <c r="G17" s="31" t="s">
        <v>129</v>
      </c>
      <c r="H17" s="31" t="s">
        <v>125</v>
      </c>
      <c r="I17" s="51">
        <v>20</v>
      </c>
      <c r="J17" s="33">
        <v>55000000</v>
      </c>
      <c r="K17" s="51">
        <v>20</v>
      </c>
      <c r="L17" s="33">
        <v>55000000</v>
      </c>
      <c r="M17" s="51">
        <v>20</v>
      </c>
      <c r="N17" s="33">
        <v>55000000</v>
      </c>
      <c r="O17" s="51">
        <v>20</v>
      </c>
      <c r="P17" s="33">
        <v>55000000</v>
      </c>
      <c r="Q17" s="51">
        <v>20</v>
      </c>
      <c r="R17" s="33">
        <v>55000000</v>
      </c>
      <c r="S17" s="57">
        <f>SUM(I17,K17,M17,O17,Q17)</f>
        <v>100</v>
      </c>
      <c r="T17" s="33">
        <f t="shared" si="0"/>
        <v>275000000</v>
      </c>
      <c r="U17" s="30" t="s">
        <v>162</v>
      </c>
      <c r="V17" s="30" t="s">
        <v>161</v>
      </c>
    </row>
    <row r="18" spans="2:22" s="5" customFormat="1" ht="57" x14ac:dyDescent="0.25">
      <c r="B18" s="37"/>
      <c r="C18" s="41"/>
      <c r="D18" s="26" t="s">
        <v>35</v>
      </c>
      <c r="E18" s="26" t="s">
        <v>36</v>
      </c>
      <c r="F18" s="26" t="s">
        <v>108</v>
      </c>
      <c r="G18" s="27" t="s">
        <v>122</v>
      </c>
      <c r="H18" s="27" t="s">
        <v>125</v>
      </c>
      <c r="I18" s="53">
        <v>100</v>
      </c>
      <c r="J18" s="28">
        <f>SUM(J19:J20)</f>
        <v>80000000</v>
      </c>
      <c r="K18" s="53">
        <v>100</v>
      </c>
      <c r="L18" s="28">
        <f>SUM(L19:L20)</f>
        <v>50000000</v>
      </c>
      <c r="M18" s="53">
        <v>100</v>
      </c>
      <c r="N18" s="28">
        <f>SUM(N19:N20)</f>
        <v>50000000</v>
      </c>
      <c r="O18" s="53">
        <v>100</v>
      </c>
      <c r="P18" s="28">
        <f>SUM(P19:P20)</f>
        <v>50000000</v>
      </c>
      <c r="Q18" s="53">
        <v>100</v>
      </c>
      <c r="R18" s="28">
        <f>SUM(R19:R20)</f>
        <v>80000000</v>
      </c>
      <c r="S18" s="56">
        <v>100</v>
      </c>
      <c r="T18" s="28">
        <f t="shared" si="0"/>
        <v>310000000</v>
      </c>
      <c r="U18" s="26" t="s">
        <v>121</v>
      </c>
      <c r="V18" s="26"/>
    </row>
    <row r="19" spans="2:22" s="4" customFormat="1" ht="40.5" customHeight="1" x14ac:dyDescent="0.25">
      <c r="B19" s="38"/>
      <c r="C19" s="42"/>
      <c r="D19" s="30" t="s">
        <v>37</v>
      </c>
      <c r="E19" s="30" t="s">
        <v>38</v>
      </c>
      <c r="F19" s="30" t="s">
        <v>39</v>
      </c>
      <c r="G19" s="31" t="s">
        <v>131</v>
      </c>
      <c r="H19" s="31" t="s">
        <v>125</v>
      </c>
      <c r="I19" s="51">
        <v>11</v>
      </c>
      <c r="J19" s="33">
        <v>50000000</v>
      </c>
      <c r="K19" s="51">
        <v>10</v>
      </c>
      <c r="L19" s="33">
        <v>50000000</v>
      </c>
      <c r="M19" s="51">
        <v>10</v>
      </c>
      <c r="N19" s="33">
        <v>50000000</v>
      </c>
      <c r="O19" s="51">
        <v>10</v>
      </c>
      <c r="P19" s="33">
        <v>50000000</v>
      </c>
      <c r="Q19" s="51">
        <v>10</v>
      </c>
      <c r="R19" s="33">
        <v>50000000</v>
      </c>
      <c r="S19" s="57">
        <f>SUM(I19,K19,M19,O19,Q19)</f>
        <v>51</v>
      </c>
      <c r="T19" s="33">
        <f t="shared" si="0"/>
        <v>250000000</v>
      </c>
      <c r="U19" s="30" t="s">
        <v>163</v>
      </c>
      <c r="V19" s="30" t="s">
        <v>161</v>
      </c>
    </row>
    <row r="20" spans="2:22" s="4" customFormat="1" ht="40.5" x14ac:dyDescent="0.25">
      <c r="B20" s="38"/>
      <c r="C20" s="42"/>
      <c r="D20" s="30" t="s">
        <v>40</v>
      </c>
      <c r="E20" s="30" t="s">
        <v>41</v>
      </c>
      <c r="F20" s="30" t="s">
        <v>42</v>
      </c>
      <c r="G20" s="31" t="s">
        <v>131</v>
      </c>
      <c r="H20" s="31" t="s">
        <v>125</v>
      </c>
      <c r="I20" s="51">
        <v>1</v>
      </c>
      <c r="J20" s="33">
        <v>30000000</v>
      </c>
      <c r="K20" s="52">
        <v>0</v>
      </c>
      <c r="L20" s="33">
        <v>0</v>
      </c>
      <c r="M20" s="52">
        <v>0</v>
      </c>
      <c r="N20" s="33">
        <v>0</v>
      </c>
      <c r="O20" s="52">
        <v>0</v>
      </c>
      <c r="P20" s="33">
        <v>0</v>
      </c>
      <c r="Q20" s="51">
        <v>1</v>
      </c>
      <c r="R20" s="33">
        <v>30000000</v>
      </c>
      <c r="S20" s="57">
        <f>SUM(I20,K20,M20,O20,Q20)</f>
        <v>2</v>
      </c>
      <c r="T20" s="33">
        <f t="shared" si="0"/>
        <v>60000000</v>
      </c>
      <c r="U20" s="30" t="s">
        <v>163</v>
      </c>
      <c r="V20" s="30" t="s">
        <v>161</v>
      </c>
    </row>
    <row r="21" spans="2:22" s="4" customFormat="1" ht="40.5" x14ac:dyDescent="0.25">
      <c r="B21" s="38"/>
      <c r="C21" s="43"/>
      <c r="D21" s="30" t="s">
        <v>43</v>
      </c>
      <c r="E21" s="30" t="s">
        <v>44</v>
      </c>
      <c r="F21" s="30" t="s">
        <v>45</v>
      </c>
      <c r="G21" s="31" t="s">
        <v>131</v>
      </c>
      <c r="H21" s="31" t="s">
        <v>125</v>
      </c>
      <c r="I21" s="52">
        <v>0</v>
      </c>
      <c r="J21" s="33">
        <v>0</v>
      </c>
      <c r="K21" s="52">
        <v>0</v>
      </c>
      <c r="L21" s="33">
        <v>0</v>
      </c>
      <c r="M21" s="52">
        <v>0</v>
      </c>
      <c r="N21" s="33">
        <v>0</v>
      </c>
      <c r="O21" s="52">
        <v>0</v>
      </c>
      <c r="P21" s="33">
        <v>0</v>
      </c>
      <c r="Q21" s="51">
        <v>1</v>
      </c>
      <c r="R21" s="33">
        <v>30000000</v>
      </c>
      <c r="S21" s="57">
        <f>SUM(I21,K21,M21,O21,Q21)</f>
        <v>1</v>
      </c>
      <c r="T21" s="33">
        <f t="shared" si="0"/>
        <v>30000000</v>
      </c>
      <c r="U21" s="30" t="s">
        <v>163</v>
      </c>
      <c r="V21" s="30" t="s">
        <v>161</v>
      </c>
    </row>
    <row r="22" spans="2:22" s="17" customFormat="1" ht="14.25" x14ac:dyDescent="0.25">
      <c r="B22" s="47"/>
      <c r="C22" s="44" t="s">
        <v>146</v>
      </c>
      <c r="D22" s="34"/>
      <c r="E22" s="34"/>
      <c r="F22" s="34" t="s">
        <v>147</v>
      </c>
      <c r="G22" s="35" t="s">
        <v>116</v>
      </c>
      <c r="H22" s="54" t="s">
        <v>148</v>
      </c>
      <c r="I22" s="54" t="s">
        <v>149</v>
      </c>
      <c r="J22" s="36">
        <f>SUM(J23,J38,J48)</f>
        <v>1590706550</v>
      </c>
      <c r="K22" s="54" t="s">
        <v>149</v>
      </c>
      <c r="L22" s="36">
        <f>SUM(L23,L38,L48)</f>
        <v>1960000000</v>
      </c>
      <c r="M22" s="54" t="s">
        <v>150</v>
      </c>
      <c r="N22" s="36">
        <f>SUM(N23,N38,N48)</f>
        <v>1430000000</v>
      </c>
      <c r="O22" s="54" t="s">
        <v>150</v>
      </c>
      <c r="P22" s="36">
        <f>SUM(P23,P38,P48)</f>
        <v>1795000000</v>
      </c>
      <c r="Q22" s="55" t="s">
        <v>150</v>
      </c>
      <c r="R22" s="36">
        <f>SUM(R23,R38,R48)</f>
        <v>1580000000</v>
      </c>
      <c r="S22" s="35" t="s">
        <v>150</v>
      </c>
      <c r="T22" s="36">
        <f>SUM(T23,T38,T48)</f>
        <v>8355706550</v>
      </c>
      <c r="U22" s="34"/>
      <c r="V22" s="34"/>
    </row>
    <row r="23" spans="2:22" s="5" customFormat="1" ht="42.75" x14ac:dyDescent="0.25">
      <c r="B23" s="37"/>
      <c r="C23" s="41"/>
      <c r="D23" s="26" t="s">
        <v>46</v>
      </c>
      <c r="E23" s="26" t="s">
        <v>47</v>
      </c>
      <c r="F23" s="26" t="s">
        <v>109</v>
      </c>
      <c r="G23" s="27" t="s">
        <v>122</v>
      </c>
      <c r="H23" s="27" t="s">
        <v>125</v>
      </c>
      <c r="I23" s="16">
        <v>100</v>
      </c>
      <c r="J23" s="15">
        <f>SUM(J24:J36)</f>
        <v>490300000</v>
      </c>
      <c r="K23" s="16">
        <v>100</v>
      </c>
      <c r="L23" s="15">
        <f>SUM(L24:L36)</f>
        <v>875000000</v>
      </c>
      <c r="M23" s="16">
        <v>100</v>
      </c>
      <c r="N23" s="15">
        <f>SUM(N24:N36)</f>
        <v>525000000</v>
      </c>
      <c r="O23" s="16">
        <v>100</v>
      </c>
      <c r="P23" s="15">
        <f>SUM(P24:P36)</f>
        <v>650000000</v>
      </c>
      <c r="Q23" s="16">
        <v>100</v>
      </c>
      <c r="R23" s="15">
        <f>SUM(R24:R36)</f>
        <v>650000000</v>
      </c>
      <c r="S23" s="12">
        <v>100</v>
      </c>
      <c r="T23" s="15">
        <f t="shared" si="0"/>
        <v>3190300000</v>
      </c>
      <c r="U23" s="26" t="s">
        <v>151</v>
      </c>
      <c r="V23" s="26"/>
    </row>
    <row r="24" spans="2:22" s="4" customFormat="1" ht="81" customHeight="1" x14ac:dyDescent="0.25">
      <c r="B24" s="38"/>
      <c r="C24" s="42"/>
      <c r="D24" s="30" t="s">
        <v>48</v>
      </c>
      <c r="E24" s="30" t="s">
        <v>49</v>
      </c>
      <c r="F24" s="30" t="s">
        <v>50</v>
      </c>
      <c r="G24" s="31" t="s">
        <v>126</v>
      </c>
      <c r="H24" s="31" t="s">
        <v>125</v>
      </c>
      <c r="I24" s="52">
        <v>0</v>
      </c>
      <c r="J24" s="33">
        <v>0</v>
      </c>
      <c r="K24" s="51">
        <v>300</v>
      </c>
      <c r="L24" s="33">
        <v>100000000</v>
      </c>
      <c r="M24" s="51">
        <v>300</v>
      </c>
      <c r="N24" s="33">
        <v>100000000</v>
      </c>
      <c r="O24" s="51">
        <v>300</v>
      </c>
      <c r="P24" s="33">
        <v>150000000</v>
      </c>
      <c r="Q24" s="51">
        <v>300</v>
      </c>
      <c r="R24" s="33">
        <v>150000000</v>
      </c>
      <c r="S24" s="57">
        <f t="shared" ref="S24:S36" si="1">SUM(I24,K24,M24,O24,Q24)</f>
        <v>1200</v>
      </c>
      <c r="T24" s="33">
        <f t="shared" si="0"/>
        <v>500000000</v>
      </c>
      <c r="U24" s="30" t="s">
        <v>152</v>
      </c>
      <c r="V24" s="30" t="s">
        <v>161</v>
      </c>
    </row>
    <row r="25" spans="2:22" s="4" customFormat="1" ht="40.5" customHeight="1" x14ac:dyDescent="0.25">
      <c r="B25" s="38"/>
      <c r="C25" s="42"/>
      <c r="D25" s="30" t="s">
        <v>51</v>
      </c>
      <c r="E25" s="30" t="s">
        <v>52</v>
      </c>
      <c r="F25" s="30" t="s">
        <v>53</v>
      </c>
      <c r="G25" s="31" t="s">
        <v>131</v>
      </c>
      <c r="H25" s="31" t="s">
        <v>125</v>
      </c>
      <c r="I25" s="52">
        <v>0</v>
      </c>
      <c r="J25" s="33">
        <v>0</v>
      </c>
      <c r="K25" s="51">
        <v>1</v>
      </c>
      <c r="L25" s="33">
        <v>50000000</v>
      </c>
      <c r="M25" s="52">
        <v>0</v>
      </c>
      <c r="N25" s="33">
        <v>0</v>
      </c>
      <c r="O25" s="51">
        <v>1</v>
      </c>
      <c r="P25" s="33">
        <v>75000000</v>
      </c>
      <c r="Q25" s="51">
        <v>1</v>
      </c>
      <c r="R25" s="33">
        <v>75000000</v>
      </c>
      <c r="S25" s="57">
        <f t="shared" si="1"/>
        <v>3</v>
      </c>
      <c r="T25" s="33">
        <f t="shared" si="0"/>
        <v>200000000</v>
      </c>
      <c r="U25" s="30" t="s">
        <v>153</v>
      </c>
      <c r="V25" s="30" t="s">
        <v>161</v>
      </c>
    </row>
    <row r="26" spans="2:22" s="4" customFormat="1" ht="40.5" customHeight="1" x14ac:dyDescent="0.25">
      <c r="B26" s="38"/>
      <c r="C26" s="42"/>
      <c r="D26" s="30" t="s">
        <v>168</v>
      </c>
      <c r="E26" s="30" t="s">
        <v>169</v>
      </c>
      <c r="F26" s="30" t="s">
        <v>170</v>
      </c>
      <c r="G26" s="31" t="s">
        <v>131</v>
      </c>
      <c r="H26" s="31"/>
      <c r="I26" s="52"/>
      <c r="J26" s="33"/>
      <c r="K26" s="51">
        <v>1</v>
      </c>
      <c r="L26" s="33">
        <v>100000000</v>
      </c>
      <c r="M26" s="52"/>
      <c r="N26" s="33"/>
      <c r="O26" s="51"/>
      <c r="P26" s="33"/>
      <c r="Q26" s="51"/>
      <c r="R26" s="33"/>
      <c r="S26" s="57"/>
      <c r="T26" s="33"/>
      <c r="U26" s="67"/>
      <c r="V26" s="30"/>
    </row>
    <row r="27" spans="2:22" s="4" customFormat="1" ht="67.5" customHeight="1" x14ac:dyDescent="0.25">
      <c r="B27" s="38"/>
      <c r="C27" s="42"/>
      <c r="D27" s="30" t="s">
        <v>54</v>
      </c>
      <c r="E27" s="30" t="s">
        <v>55</v>
      </c>
      <c r="F27" s="30" t="s">
        <v>56</v>
      </c>
      <c r="G27" s="31" t="s">
        <v>134</v>
      </c>
      <c r="H27" s="31" t="s">
        <v>125</v>
      </c>
      <c r="I27" s="51">
        <v>2</v>
      </c>
      <c r="J27" s="33">
        <v>100000000</v>
      </c>
      <c r="K27" s="51">
        <v>2</v>
      </c>
      <c r="L27" s="33">
        <v>100000000</v>
      </c>
      <c r="M27" s="51">
        <v>2</v>
      </c>
      <c r="N27" s="33">
        <v>100000000</v>
      </c>
      <c r="O27" s="51">
        <v>2</v>
      </c>
      <c r="P27" s="33">
        <v>100000000</v>
      </c>
      <c r="Q27" s="51">
        <v>2</v>
      </c>
      <c r="R27" s="33">
        <v>100000000</v>
      </c>
      <c r="S27" s="57">
        <f t="shared" si="1"/>
        <v>10</v>
      </c>
      <c r="T27" s="33">
        <f t="shared" si="0"/>
        <v>500000000</v>
      </c>
      <c r="U27" s="30" t="s">
        <v>152</v>
      </c>
      <c r="V27" s="30" t="s">
        <v>161</v>
      </c>
    </row>
    <row r="28" spans="2:22" s="4" customFormat="1" ht="67.5" customHeight="1" x14ac:dyDescent="0.25">
      <c r="B28" s="38"/>
      <c r="C28" s="42"/>
      <c r="D28" s="30" t="s">
        <v>57</v>
      </c>
      <c r="E28" s="30" t="s">
        <v>58</v>
      </c>
      <c r="F28" s="30" t="s">
        <v>59</v>
      </c>
      <c r="G28" s="31" t="s">
        <v>135</v>
      </c>
      <c r="H28" s="31" t="s">
        <v>125</v>
      </c>
      <c r="I28" s="52">
        <v>0</v>
      </c>
      <c r="J28" s="33">
        <v>0</v>
      </c>
      <c r="K28" s="51">
        <v>3</v>
      </c>
      <c r="L28" s="33">
        <v>100000000</v>
      </c>
      <c r="M28" s="51">
        <v>3</v>
      </c>
      <c r="N28" s="33">
        <v>100000000</v>
      </c>
      <c r="O28" s="51">
        <v>3</v>
      </c>
      <c r="P28" s="33">
        <v>100000000</v>
      </c>
      <c r="Q28" s="51">
        <v>3</v>
      </c>
      <c r="R28" s="33">
        <v>100000000</v>
      </c>
      <c r="S28" s="57">
        <f t="shared" si="1"/>
        <v>12</v>
      </c>
      <c r="T28" s="33">
        <f t="shared" si="0"/>
        <v>400000000</v>
      </c>
      <c r="U28" s="30" t="s">
        <v>152</v>
      </c>
      <c r="V28" s="30" t="s">
        <v>161</v>
      </c>
    </row>
    <row r="29" spans="2:22" s="4" customFormat="1" ht="40.5" customHeight="1" x14ac:dyDescent="0.25">
      <c r="B29" s="38"/>
      <c r="C29" s="42"/>
      <c r="D29" s="30" t="s">
        <v>60</v>
      </c>
      <c r="E29" s="30" t="s">
        <v>61</v>
      </c>
      <c r="F29" s="30" t="s">
        <v>136</v>
      </c>
      <c r="G29" s="31" t="s">
        <v>137</v>
      </c>
      <c r="H29" s="31" t="s">
        <v>125</v>
      </c>
      <c r="I29" s="52">
        <v>0</v>
      </c>
      <c r="J29" s="33">
        <v>0</v>
      </c>
      <c r="K29" s="51">
        <v>1</v>
      </c>
      <c r="L29" s="33">
        <v>30000000</v>
      </c>
      <c r="M29" s="51">
        <v>1</v>
      </c>
      <c r="N29" s="33">
        <v>30000000</v>
      </c>
      <c r="O29" s="51">
        <v>1</v>
      </c>
      <c r="P29" s="33">
        <v>30000000</v>
      </c>
      <c r="Q29" s="51">
        <v>1</v>
      </c>
      <c r="R29" s="33">
        <v>30000000</v>
      </c>
      <c r="S29" s="57">
        <f t="shared" si="1"/>
        <v>4</v>
      </c>
      <c r="T29" s="33">
        <f t="shared" si="0"/>
        <v>120000000</v>
      </c>
      <c r="U29" s="30" t="s">
        <v>152</v>
      </c>
      <c r="V29" s="30" t="s">
        <v>161</v>
      </c>
    </row>
    <row r="30" spans="2:22" s="4" customFormat="1" ht="27" x14ac:dyDescent="0.25">
      <c r="B30" s="38"/>
      <c r="C30" s="42"/>
      <c r="D30" s="30" t="s">
        <v>62</v>
      </c>
      <c r="E30" s="30" t="s">
        <v>63</v>
      </c>
      <c r="F30" s="30" t="s">
        <v>64</v>
      </c>
      <c r="G30" s="31"/>
      <c r="H30" s="31" t="s">
        <v>125</v>
      </c>
      <c r="I30" s="51">
        <v>500</v>
      </c>
      <c r="J30" s="33">
        <v>35000000</v>
      </c>
      <c r="K30" s="51">
        <v>500</v>
      </c>
      <c r="L30" s="33">
        <v>35000000</v>
      </c>
      <c r="M30" s="51">
        <v>500</v>
      </c>
      <c r="N30" s="33">
        <v>35000000</v>
      </c>
      <c r="O30" s="51">
        <v>500</v>
      </c>
      <c r="P30" s="33">
        <v>35000000</v>
      </c>
      <c r="Q30" s="51">
        <v>500</v>
      </c>
      <c r="R30" s="33">
        <v>35000000</v>
      </c>
      <c r="S30" s="57">
        <f t="shared" si="1"/>
        <v>2500</v>
      </c>
      <c r="T30" s="33">
        <f t="shared" si="0"/>
        <v>175000000</v>
      </c>
      <c r="U30" s="30" t="s">
        <v>152</v>
      </c>
      <c r="V30" s="30" t="s">
        <v>161</v>
      </c>
    </row>
    <row r="31" spans="2:22" s="4" customFormat="1" ht="40.5" x14ac:dyDescent="0.25">
      <c r="B31" s="38"/>
      <c r="C31" s="42"/>
      <c r="D31" s="30" t="s">
        <v>65</v>
      </c>
      <c r="E31" s="30" t="s">
        <v>66</v>
      </c>
      <c r="F31" s="30" t="s">
        <v>67</v>
      </c>
      <c r="G31" s="31" t="s">
        <v>126</v>
      </c>
      <c r="H31" s="31" t="s">
        <v>125</v>
      </c>
      <c r="I31" s="51">
        <v>50</v>
      </c>
      <c r="J31" s="33">
        <v>35000000</v>
      </c>
      <c r="K31" s="51">
        <v>50</v>
      </c>
      <c r="L31" s="33">
        <v>35000000</v>
      </c>
      <c r="M31" s="51">
        <v>50</v>
      </c>
      <c r="N31" s="33">
        <v>35000000</v>
      </c>
      <c r="O31" s="51">
        <v>50</v>
      </c>
      <c r="P31" s="33">
        <v>35000000</v>
      </c>
      <c r="Q31" s="51">
        <v>50</v>
      </c>
      <c r="R31" s="33">
        <v>35000000</v>
      </c>
      <c r="S31" s="57">
        <f t="shared" si="1"/>
        <v>250</v>
      </c>
      <c r="T31" s="33">
        <f t="shared" si="0"/>
        <v>175000000</v>
      </c>
      <c r="U31" s="30" t="s">
        <v>152</v>
      </c>
      <c r="V31" s="30" t="s">
        <v>161</v>
      </c>
    </row>
    <row r="32" spans="2:22" s="4" customFormat="1" ht="27" x14ac:dyDescent="0.25">
      <c r="B32" s="38"/>
      <c r="C32" s="42"/>
      <c r="D32" s="30" t="s">
        <v>171</v>
      </c>
      <c r="E32" s="30" t="s">
        <v>172</v>
      </c>
      <c r="F32" s="30" t="s">
        <v>173</v>
      </c>
      <c r="G32" s="31" t="s">
        <v>131</v>
      </c>
      <c r="H32" s="31"/>
      <c r="I32" s="51">
        <v>0</v>
      </c>
      <c r="J32" s="33">
        <v>0</v>
      </c>
      <c r="K32" s="51">
        <v>1</v>
      </c>
      <c r="L32" s="33">
        <v>100000000</v>
      </c>
      <c r="M32" s="51"/>
      <c r="N32" s="33"/>
      <c r="O32" s="51"/>
      <c r="P32" s="33"/>
      <c r="Q32" s="51"/>
      <c r="R32" s="33"/>
      <c r="S32" s="57"/>
      <c r="T32" s="33"/>
      <c r="U32" s="30"/>
      <c r="V32" s="30"/>
    </row>
    <row r="33" spans="2:22" s="4" customFormat="1" ht="54" customHeight="1" x14ac:dyDescent="0.25">
      <c r="B33" s="38"/>
      <c r="C33" s="42"/>
      <c r="D33" s="30" t="s">
        <v>68</v>
      </c>
      <c r="E33" s="30" t="s">
        <v>69</v>
      </c>
      <c r="F33" s="30" t="s">
        <v>70</v>
      </c>
      <c r="G33" s="31" t="s">
        <v>126</v>
      </c>
      <c r="H33" s="31" t="s">
        <v>125</v>
      </c>
      <c r="I33" s="51">
        <v>150</v>
      </c>
      <c r="J33" s="33">
        <v>25000000</v>
      </c>
      <c r="K33" s="51">
        <v>150</v>
      </c>
      <c r="L33" s="33">
        <v>25000000</v>
      </c>
      <c r="M33" s="51">
        <v>150</v>
      </c>
      <c r="N33" s="33">
        <v>25000000</v>
      </c>
      <c r="O33" s="51">
        <v>150</v>
      </c>
      <c r="P33" s="33">
        <v>25000000</v>
      </c>
      <c r="Q33" s="51">
        <v>150</v>
      </c>
      <c r="R33" s="33">
        <v>25000000</v>
      </c>
      <c r="S33" s="57">
        <f t="shared" si="1"/>
        <v>750</v>
      </c>
      <c r="T33" s="33">
        <f t="shared" si="0"/>
        <v>125000000</v>
      </c>
      <c r="U33" s="30" t="s">
        <v>152</v>
      </c>
      <c r="V33" s="30" t="s">
        <v>161</v>
      </c>
    </row>
    <row r="34" spans="2:22" s="4" customFormat="1" ht="27" x14ac:dyDescent="0.25">
      <c r="B34" s="38"/>
      <c r="C34" s="42"/>
      <c r="D34" s="30" t="s">
        <v>71</v>
      </c>
      <c r="E34" s="30" t="s">
        <v>197</v>
      </c>
      <c r="F34" s="30" t="s">
        <v>72</v>
      </c>
      <c r="G34" s="31" t="s">
        <v>126</v>
      </c>
      <c r="H34" s="31" t="s">
        <v>125</v>
      </c>
      <c r="I34" s="51">
        <v>178</v>
      </c>
      <c r="J34" s="33">
        <v>100000000</v>
      </c>
      <c r="K34" s="51">
        <v>178</v>
      </c>
      <c r="L34" s="33">
        <v>100000000</v>
      </c>
      <c r="M34" s="51">
        <v>178</v>
      </c>
      <c r="N34" s="33">
        <v>100000000</v>
      </c>
      <c r="O34" s="51">
        <v>178</v>
      </c>
      <c r="P34" s="33">
        <v>100000000</v>
      </c>
      <c r="Q34" s="51">
        <v>178</v>
      </c>
      <c r="R34" s="33">
        <v>100000000</v>
      </c>
      <c r="S34" s="57">
        <f t="shared" si="1"/>
        <v>890</v>
      </c>
      <c r="T34" s="33">
        <f t="shared" si="0"/>
        <v>500000000</v>
      </c>
      <c r="U34" s="30" t="s">
        <v>153</v>
      </c>
      <c r="V34" s="30" t="s">
        <v>161</v>
      </c>
    </row>
    <row r="35" spans="2:22" s="4" customFormat="1" ht="27" x14ac:dyDescent="0.25">
      <c r="B35" s="38"/>
      <c r="C35" s="42"/>
      <c r="D35" s="30" t="s">
        <v>174</v>
      </c>
      <c r="E35" s="30" t="s">
        <v>175</v>
      </c>
      <c r="F35" s="61" t="s">
        <v>189</v>
      </c>
      <c r="G35" s="62" t="s">
        <v>190</v>
      </c>
      <c r="H35" s="62"/>
      <c r="I35" s="60">
        <v>1</v>
      </c>
      <c r="J35" s="33">
        <v>195300000</v>
      </c>
      <c r="K35" s="51"/>
      <c r="L35" s="33"/>
      <c r="M35" s="51"/>
      <c r="N35" s="33"/>
      <c r="O35" s="51"/>
      <c r="P35" s="33"/>
      <c r="Q35" s="51"/>
      <c r="R35" s="33"/>
      <c r="S35" s="57"/>
      <c r="T35" s="33"/>
      <c r="U35" s="67"/>
      <c r="V35" s="30"/>
    </row>
    <row r="36" spans="2:22" s="4" customFormat="1" ht="27" x14ac:dyDescent="0.25">
      <c r="B36" s="38"/>
      <c r="C36" s="42"/>
      <c r="D36" s="30" t="s">
        <v>73</v>
      </c>
      <c r="E36" s="30" t="s">
        <v>74</v>
      </c>
      <c r="F36" s="61" t="s">
        <v>75</v>
      </c>
      <c r="G36" s="62" t="s">
        <v>131</v>
      </c>
      <c r="H36" s="62" t="s">
        <v>125</v>
      </c>
      <c r="I36" s="63">
        <v>0</v>
      </c>
      <c r="J36" s="33">
        <v>0</v>
      </c>
      <c r="K36" s="51">
        <v>1</v>
      </c>
      <c r="L36" s="33">
        <v>100000000</v>
      </c>
      <c r="M36" s="52">
        <v>0</v>
      </c>
      <c r="N36" s="33">
        <v>0</v>
      </c>
      <c r="O36" s="52">
        <v>0</v>
      </c>
      <c r="P36" s="33">
        <v>0</v>
      </c>
      <c r="Q36" s="52">
        <v>0</v>
      </c>
      <c r="R36" s="33">
        <v>0</v>
      </c>
      <c r="S36" s="59">
        <f t="shared" si="1"/>
        <v>1</v>
      </c>
      <c r="T36" s="33">
        <f t="shared" si="0"/>
        <v>100000000</v>
      </c>
      <c r="U36" s="30" t="s">
        <v>153</v>
      </c>
      <c r="V36" s="30" t="s">
        <v>161</v>
      </c>
    </row>
    <row r="37" spans="2:22" s="4" customFormat="1" ht="40.5" x14ac:dyDescent="0.25">
      <c r="B37" s="38"/>
      <c r="C37" s="42"/>
      <c r="D37" s="30" t="s">
        <v>176</v>
      </c>
      <c r="E37" s="30" t="s">
        <v>177</v>
      </c>
      <c r="F37" s="61" t="s">
        <v>185</v>
      </c>
      <c r="G37" s="62" t="s">
        <v>186</v>
      </c>
      <c r="H37" s="62"/>
      <c r="I37" s="60">
        <v>5</v>
      </c>
      <c r="J37" s="33">
        <v>100000000</v>
      </c>
      <c r="K37" s="51"/>
      <c r="L37" s="33"/>
      <c r="M37" s="52"/>
      <c r="N37" s="33"/>
      <c r="O37" s="52"/>
      <c r="P37" s="33"/>
      <c r="Q37" s="52"/>
      <c r="R37" s="33"/>
      <c r="S37" s="59"/>
      <c r="T37" s="33"/>
      <c r="U37" s="67"/>
      <c r="V37" s="30"/>
    </row>
    <row r="38" spans="2:22" s="5" customFormat="1" ht="66" customHeight="1" x14ac:dyDescent="0.25">
      <c r="B38" s="37"/>
      <c r="C38" s="41"/>
      <c r="D38" s="26" t="s">
        <v>76</v>
      </c>
      <c r="E38" s="26" t="s">
        <v>77</v>
      </c>
      <c r="F38" s="13" t="s">
        <v>123</v>
      </c>
      <c r="G38" s="14" t="s">
        <v>122</v>
      </c>
      <c r="H38" s="64" t="s">
        <v>125</v>
      </c>
      <c r="I38" s="16">
        <v>100</v>
      </c>
      <c r="J38" s="15">
        <f>SUM(J39:J46)</f>
        <v>450406550</v>
      </c>
      <c r="K38" s="16">
        <v>100</v>
      </c>
      <c r="L38" s="15">
        <f>SUM(L39:L46)</f>
        <v>235000000</v>
      </c>
      <c r="M38" s="16">
        <v>100</v>
      </c>
      <c r="N38" s="15">
        <f>SUM(N39:N46)</f>
        <v>195000000</v>
      </c>
      <c r="O38" s="16">
        <v>100</v>
      </c>
      <c r="P38" s="15">
        <f>SUM(P39:P46)</f>
        <v>235000000</v>
      </c>
      <c r="Q38" s="16">
        <v>100</v>
      </c>
      <c r="R38" s="15">
        <f>SUM(R39:R46)</f>
        <v>180000000</v>
      </c>
      <c r="S38" s="12">
        <v>100</v>
      </c>
      <c r="T38" s="15">
        <f t="shared" si="0"/>
        <v>1295406550</v>
      </c>
      <c r="U38" s="26" t="s">
        <v>154</v>
      </c>
      <c r="V38" s="26"/>
    </row>
    <row r="39" spans="2:22" s="4" customFormat="1" ht="67.5" customHeight="1" x14ac:dyDescent="0.25">
      <c r="B39" s="38"/>
      <c r="C39" s="42"/>
      <c r="D39" s="30" t="s">
        <v>78</v>
      </c>
      <c r="E39" s="30" t="s">
        <v>79</v>
      </c>
      <c r="F39" s="61" t="s">
        <v>80</v>
      </c>
      <c r="G39" s="62" t="s">
        <v>133</v>
      </c>
      <c r="H39" s="62" t="s">
        <v>125</v>
      </c>
      <c r="I39" s="60">
        <v>178</v>
      </c>
      <c r="J39" s="33">
        <v>100000000</v>
      </c>
      <c r="K39" s="51">
        <v>178</v>
      </c>
      <c r="L39" s="33">
        <v>100000000</v>
      </c>
      <c r="M39" s="51">
        <v>178</v>
      </c>
      <c r="N39" s="33">
        <v>100000000</v>
      </c>
      <c r="O39" s="51">
        <v>178</v>
      </c>
      <c r="P39" s="33">
        <v>100000000</v>
      </c>
      <c r="Q39" s="51">
        <v>178</v>
      </c>
      <c r="R39" s="33">
        <v>100000000</v>
      </c>
      <c r="S39" s="57">
        <f t="shared" ref="S39:S46" si="2">SUM(I39,K39,M39,O39,Q39)</f>
        <v>890</v>
      </c>
      <c r="T39" s="33">
        <f t="shared" si="0"/>
        <v>500000000</v>
      </c>
      <c r="U39" s="30" t="s">
        <v>155</v>
      </c>
      <c r="V39" s="30" t="s">
        <v>161</v>
      </c>
    </row>
    <row r="40" spans="2:22" s="4" customFormat="1" ht="67.5" customHeight="1" x14ac:dyDescent="0.25">
      <c r="B40" s="38"/>
      <c r="C40" s="42"/>
      <c r="D40" s="30" t="s">
        <v>178</v>
      </c>
      <c r="E40" s="30" t="s">
        <v>179</v>
      </c>
      <c r="F40" s="61" t="s">
        <v>184</v>
      </c>
      <c r="G40" s="62" t="s">
        <v>126</v>
      </c>
      <c r="H40" s="62"/>
      <c r="I40" s="60">
        <v>65</v>
      </c>
      <c r="J40" s="33">
        <v>32000000</v>
      </c>
      <c r="K40" s="51"/>
      <c r="L40" s="33"/>
      <c r="M40" s="51"/>
      <c r="N40" s="33"/>
      <c r="O40" s="51"/>
      <c r="P40" s="33"/>
      <c r="Q40" s="51"/>
      <c r="R40" s="33"/>
      <c r="S40" s="57"/>
      <c r="T40" s="33"/>
      <c r="U40" s="67"/>
      <c r="V40" s="30"/>
    </row>
    <row r="41" spans="2:22" s="4" customFormat="1" ht="81" customHeight="1" x14ac:dyDescent="0.25">
      <c r="B41" s="38"/>
      <c r="C41" s="42"/>
      <c r="D41" s="30" t="s">
        <v>81</v>
      </c>
      <c r="E41" s="30" t="s">
        <v>82</v>
      </c>
      <c r="F41" s="61" t="s">
        <v>83</v>
      </c>
      <c r="G41" s="62" t="s">
        <v>126</v>
      </c>
      <c r="H41" s="62" t="s">
        <v>125</v>
      </c>
      <c r="I41" s="63">
        <v>0</v>
      </c>
      <c r="J41" s="33">
        <v>0</v>
      </c>
      <c r="K41" s="51">
        <v>30</v>
      </c>
      <c r="L41" s="33">
        <v>30000000</v>
      </c>
      <c r="M41" s="51">
        <v>30</v>
      </c>
      <c r="N41" s="33">
        <v>30000000</v>
      </c>
      <c r="O41" s="51">
        <v>30</v>
      </c>
      <c r="P41" s="33">
        <v>30000000</v>
      </c>
      <c r="Q41" s="51">
        <v>30</v>
      </c>
      <c r="R41" s="33">
        <v>30000000</v>
      </c>
      <c r="S41" s="57">
        <f t="shared" si="2"/>
        <v>120</v>
      </c>
      <c r="T41" s="33">
        <f t="shared" si="0"/>
        <v>120000000</v>
      </c>
      <c r="U41" s="30" t="s">
        <v>155</v>
      </c>
      <c r="V41" s="30" t="s">
        <v>161</v>
      </c>
    </row>
    <row r="42" spans="2:22" s="4" customFormat="1" ht="40.5" customHeight="1" x14ac:dyDescent="0.25">
      <c r="B42" s="38"/>
      <c r="C42" s="42"/>
      <c r="D42" s="30" t="s">
        <v>84</v>
      </c>
      <c r="E42" s="30" t="s">
        <v>85</v>
      </c>
      <c r="F42" s="61" t="s">
        <v>86</v>
      </c>
      <c r="G42" s="62" t="s">
        <v>128</v>
      </c>
      <c r="H42" s="62" t="s">
        <v>125</v>
      </c>
      <c r="I42" s="63">
        <v>0</v>
      </c>
      <c r="J42" s="33">
        <v>0</v>
      </c>
      <c r="K42" s="51">
        <v>1</v>
      </c>
      <c r="L42" s="33">
        <v>55000000</v>
      </c>
      <c r="M42" s="52">
        <v>0</v>
      </c>
      <c r="N42" s="33">
        <v>0</v>
      </c>
      <c r="O42" s="51">
        <v>1</v>
      </c>
      <c r="P42" s="33">
        <v>55000000</v>
      </c>
      <c r="Q42" s="52">
        <v>0</v>
      </c>
      <c r="R42" s="33">
        <v>0</v>
      </c>
      <c r="S42" s="57">
        <f t="shared" si="2"/>
        <v>2</v>
      </c>
      <c r="T42" s="33">
        <f t="shared" si="0"/>
        <v>110000000</v>
      </c>
      <c r="U42" s="30" t="s">
        <v>156</v>
      </c>
      <c r="V42" s="30" t="s">
        <v>161</v>
      </c>
    </row>
    <row r="43" spans="2:22" s="4" customFormat="1" ht="40.5" customHeight="1" x14ac:dyDescent="0.25">
      <c r="B43" s="38"/>
      <c r="C43" s="42"/>
      <c r="D43" s="30" t="s">
        <v>84</v>
      </c>
      <c r="E43" s="30" t="s">
        <v>180</v>
      </c>
      <c r="F43" s="61" t="s">
        <v>187</v>
      </c>
      <c r="G43" s="62" t="s">
        <v>188</v>
      </c>
      <c r="H43" s="62"/>
      <c r="I43" s="60">
        <v>1</v>
      </c>
      <c r="J43" s="33">
        <v>318406550</v>
      </c>
      <c r="K43" s="51"/>
      <c r="L43" s="33"/>
      <c r="M43" s="52"/>
      <c r="N43" s="33"/>
      <c r="O43" s="51"/>
      <c r="P43" s="33"/>
      <c r="Q43" s="52"/>
      <c r="R43" s="33"/>
      <c r="S43" s="57"/>
      <c r="T43" s="33"/>
      <c r="U43" s="30"/>
      <c r="V43" s="30"/>
    </row>
    <row r="44" spans="2:22" s="4" customFormat="1" ht="27" customHeight="1" x14ac:dyDescent="0.25">
      <c r="B44" s="38"/>
      <c r="C44" s="42"/>
      <c r="D44" s="30" t="s">
        <v>87</v>
      </c>
      <c r="E44" s="30" t="s">
        <v>88</v>
      </c>
      <c r="F44" s="61" t="s">
        <v>89</v>
      </c>
      <c r="G44" s="62" t="s">
        <v>145</v>
      </c>
      <c r="H44" s="62" t="s">
        <v>125</v>
      </c>
      <c r="I44" s="63">
        <v>0</v>
      </c>
      <c r="J44" s="33">
        <v>0</v>
      </c>
      <c r="K44" s="52">
        <v>0</v>
      </c>
      <c r="L44" s="33">
        <v>0</v>
      </c>
      <c r="M44" s="51">
        <v>12</v>
      </c>
      <c r="N44" s="33" t="s">
        <v>144</v>
      </c>
      <c r="O44" s="52">
        <v>0</v>
      </c>
      <c r="P44" s="33">
        <v>0</v>
      </c>
      <c r="Q44" s="51">
        <v>8</v>
      </c>
      <c r="R44" s="33" t="s">
        <v>132</v>
      </c>
      <c r="S44" s="57">
        <f t="shared" si="2"/>
        <v>20</v>
      </c>
      <c r="T44" s="33">
        <f t="shared" si="0"/>
        <v>0</v>
      </c>
      <c r="U44" s="30" t="s">
        <v>156</v>
      </c>
      <c r="V44" s="30" t="s">
        <v>161</v>
      </c>
    </row>
    <row r="45" spans="2:22" s="4" customFormat="1" ht="27" x14ac:dyDescent="0.25">
      <c r="B45" s="38"/>
      <c r="C45" s="42"/>
      <c r="D45" s="30" t="s">
        <v>90</v>
      </c>
      <c r="E45" s="30" t="s">
        <v>91</v>
      </c>
      <c r="F45" s="61" t="s">
        <v>92</v>
      </c>
      <c r="G45" s="62" t="s">
        <v>130</v>
      </c>
      <c r="H45" s="62" t="s">
        <v>125</v>
      </c>
      <c r="I45" s="63"/>
      <c r="J45" s="33"/>
      <c r="K45" s="52"/>
      <c r="L45" s="33"/>
      <c r="M45" s="51">
        <v>10</v>
      </c>
      <c r="N45" s="33">
        <v>65000000</v>
      </c>
      <c r="O45" s="52"/>
      <c r="P45" s="33"/>
      <c r="Q45" s="52"/>
      <c r="R45" s="33"/>
      <c r="S45" s="57">
        <f t="shared" si="2"/>
        <v>10</v>
      </c>
      <c r="T45" s="33">
        <f t="shared" si="0"/>
        <v>65000000</v>
      </c>
      <c r="U45" s="30" t="s">
        <v>156</v>
      </c>
      <c r="V45" s="30" t="s">
        <v>161</v>
      </c>
    </row>
    <row r="46" spans="2:22" s="4" customFormat="1" ht="27" x14ac:dyDescent="0.25">
      <c r="B46" s="38"/>
      <c r="C46" s="42"/>
      <c r="D46" s="30" t="s">
        <v>93</v>
      </c>
      <c r="E46" s="30" t="s">
        <v>94</v>
      </c>
      <c r="F46" s="61" t="s">
        <v>143</v>
      </c>
      <c r="G46" s="62" t="s">
        <v>142</v>
      </c>
      <c r="H46" s="62" t="s">
        <v>125</v>
      </c>
      <c r="I46" s="63">
        <v>0</v>
      </c>
      <c r="J46" s="33">
        <v>0</v>
      </c>
      <c r="K46" s="51">
        <v>200</v>
      </c>
      <c r="L46" s="33">
        <v>50000000</v>
      </c>
      <c r="M46" s="52">
        <v>0</v>
      </c>
      <c r="N46" s="33"/>
      <c r="O46" s="51">
        <v>200</v>
      </c>
      <c r="P46" s="33">
        <v>50000000</v>
      </c>
      <c r="Q46" s="51">
        <v>200</v>
      </c>
      <c r="R46" s="33">
        <v>50000000</v>
      </c>
      <c r="S46" s="57">
        <f t="shared" si="2"/>
        <v>600</v>
      </c>
      <c r="T46" s="33">
        <f t="shared" si="0"/>
        <v>150000000</v>
      </c>
      <c r="U46" s="30" t="s">
        <v>156</v>
      </c>
      <c r="V46" s="30" t="s">
        <v>161</v>
      </c>
    </row>
    <row r="47" spans="2:22" s="4" customFormat="1" ht="40.5" x14ac:dyDescent="0.25">
      <c r="B47" s="38"/>
      <c r="C47" s="42"/>
      <c r="D47" s="30" t="s">
        <v>181</v>
      </c>
      <c r="E47" s="30" t="s">
        <v>182</v>
      </c>
      <c r="F47" s="61" t="s">
        <v>166</v>
      </c>
      <c r="G47" s="62" t="s">
        <v>167</v>
      </c>
      <c r="H47" s="62"/>
      <c r="I47" s="60">
        <v>30</v>
      </c>
      <c r="J47" s="33">
        <v>55500000</v>
      </c>
      <c r="K47" s="51"/>
      <c r="L47" s="33"/>
      <c r="M47" s="52"/>
      <c r="N47" s="33"/>
      <c r="O47" s="51"/>
      <c r="P47" s="33"/>
      <c r="Q47" s="51"/>
      <c r="R47" s="33"/>
      <c r="S47" s="57"/>
      <c r="T47" s="33"/>
      <c r="U47" s="67"/>
      <c r="V47" s="30"/>
    </row>
    <row r="48" spans="2:22" s="5" customFormat="1" ht="42.75" x14ac:dyDescent="0.25">
      <c r="B48" s="37"/>
      <c r="C48" s="41"/>
      <c r="D48" s="26" t="s">
        <v>95</v>
      </c>
      <c r="E48" s="26" t="s">
        <v>96</v>
      </c>
      <c r="F48" s="13" t="s">
        <v>124</v>
      </c>
      <c r="G48" s="14" t="s">
        <v>122</v>
      </c>
      <c r="H48" s="27" t="s">
        <v>125</v>
      </c>
      <c r="I48" s="16">
        <v>100</v>
      </c>
      <c r="J48" s="15">
        <f>SUM(J49:J52)</f>
        <v>650000000</v>
      </c>
      <c r="K48" s="16">
        <v>100</v>
      </c>
      <c r="L48" s="15">
        <f>SUM(L49:L52)</f>
        <v>850000000</v>
      </c>
      <c r="M48" s="16">
        <v>100</v>
      </c>
      <c r="N48" s="15">
        <f>SUM(N49:N52)</f>
        <v>710000000</v>
      </c>
      <c r="O48" s="16">
        <v>100</v>
      </c>
      <c r="P48" s="15">
        <f>SUM(P49:P52)</f>
        <v>910000000</v>
      </c>
      <c r="Q48" s="16">
        <v>100</v>
      </c>
      <c r="R48" s="15">
        <f>SUM(R49:R52)</f>
        <v>750000000</v>
      </c>
      <c r="S48" s="12">
        <v>100</v>
      </c>
      <c r="T48" s="15">
        <f t="shared" si="0"/>
        <v>3870000000</v>
      </c>
      <c r="U48" s="26" t="s">
        <v>157</v>
      </c>
      <c r="V48" s="26"/>
    </row>
    <row r="49" spans="2:22" s="4" customFormat="1" ht="27" x14ac:dyDescent="0.25">
      <c r="B49" s="38"/>
      <c r="C49" s="42"/>
      <c r="D49" s="30" t="s">
        <v>97</v>
      </c>
      <c r="E49" s="30" t="s">
        <v>98</v>
      </c>
      <c r="F49" s="30" t="s">
        <v>140</v>
      </c>
      <c r="G49" s="31" t="s">
        <v>8</v>
      </c>
      <c r="H49" s="31" t="s">
        <v>125</v>
      </c>
      <c r="I49" s="52">
        <v>0</v>
      </c>
      <c r="J49" s="33">
        <v>0</v>
      </c>
      <c r="K49" s="51">
        <v>3</v>
      </c>
      <c r="L49" s="33">
        <v>350000000</v>
      </c>
      <c r="M49" s="51">
        <v>3</v>
      </c>
      <c r="N49" s="33">
        <v>350000000</v>
      </c>
      <c r="O49" s="51">
        <v>3</v>
      </c>
      <c r="P49" s="33">
        <v>350000000</v>
      </c>
      <c r="Q49" s="51">
        <v>3</v>
      </c>
      <c r="R49" s="33">
        <v>350000000</v>
      </c>
      <c r="S49" s="57">
        <f>SUM(I49,K49,M49,O49,Q49)</f>
        <v>12</v>
      </c>
      <c r="T49" s="33">
        <f t="shared" si="0"/>
        <v>1400000000</v>
      </c>
      <c r="U49" s="30" t="s">
        <v>158</v>
      </c>
      <c r="V49" s="30" t="s">
        <v>161</v>
      </c>
    </row>
    <row r="50" spans="2:22" s="4" customFormat="1" ht="27" x14ac:dyDescent="0.25">
      <c r="B50" s="38"/>
      <c r="C50" s="42"/>
      <c r="D50" s="30" t="s">
        <v>183</v>
      </c>
      <c r="E50" s="30" t="s">
        <v>99</v>
      </c>
      <c r="F50" s="30" t="s">
        <v>100</v>
      </c>
      <c r="G50" s="31" t="s">
        <v>141</v>
      </c>
      <c r="H50" s="31" t="s">
        <v>125</v>
      </c>
      <c r="I50" s="51">
        <v>50</v>
      </c>
      <c r="J50" s="33">
        <v>50000000</v>
      </c>
      <c r="K50" s="52"/>
      <c r="M50" s="32">
        <v>50</v>
      </c>
      <c r="N50" s="52">
        <v>60000000</v>
      </c>
      <c r="O50" s="51">
        <v>50</v>
      </c>
      <c r="P50" s="33">
        <v>60000000</v>
      </c>
      <c r="Q50" s="52">
        <v>0</v>
      </c>
      <c r="R50" s="33">
        <v>0</v>
      </c>
      <c r="S50" s="58">
        <f>SUM(Q50,O50,M50,K50,I50)</f>
        <v>150</v>
      </c>
      <c r="T50" s="33">
        <f>SUM(R50,P50,N50,L50,J50)</f>
        <v>170000000</v>
      </c>
      <c r="U50" s="30" t="s">
        <v>159</v>
      </c>
      <c r="V50" s="30" t="s">
        <v>161</v>
      </c>
    </row>
    <row r="51" spans="2:22" s="4" customFormat="1" ht="27" x14ac:dyDescent="0.25">
      <c r="B51" s="38"/>
      <c r="C51" s="42"/>
      <c r="D51" s="30" t="s">
        <v>101</v>
      </c>
      <c r="E51" s="30" t="s">
        <v>102</v>
      </c>
      <c r="F51" s="30" t="s">
        <v>139</v>
      </c>
      <c r="G51" s="31" t="s">
        <v>8</v>
      </c>
      <c r="H51" s="31" t="s">
        <v>125</v>
      </c>
      <c r="I51" s="51">
        <v>1</v>
      </c>
      <c r="J51" s="33">
        <v>600000000</v>
      </c>
      <c r="K51" s="51">
        <v>3</v>
      </c>
      <c r="L51" s="33">
        <v>300000000</v>
      </c>
      <c r="M51" s="51">
        <v>3</v>
      </c>
      <c r="N51" s="33">
        <v>300000000</v>
      </c>
      <c r="O51" s="51">
        <v>3</v>
      </c>
      <c r="P51" s="33">
        <v>300000000</v>
      </c>
      <c r="Q51" s="51">
        <v>3</v>
      </c>
      <c r="R51" s="33">
        <v>400000000</v>
      </c>
      <c r="S51" s="57">
        <f>SUM(I51,K51,M51,O51,Q51)</f>
        <v>13</v>
      </c>
      <c r="T51" s="33">
        <f t="shared" si="0"/>
        <v>1900000000</v>
      </c>
      <c r="U51" s="30" t="s">
        <v>158</v>
      </c>
      <c r="V51" s="30" t="s">
        <v>161</v>
      </c>
    </row>
    <row r="52" spans="2:22" s="4" customFormat="1" ht="27" x14ac:dyDescent="0.25">
      <c r="B52" s="39"/>
      <c r="C52" s="43"/>
      <c r="D52" s="30" t="s">
        <v>103</v>
      </c>
      <c r="E52" s="30" t="s">
        <v>104</v>
      </c>
      <c r="F52" s="30" t="s">
        <v>138</v>
      </c>
      <c r="G52" s="31" t="s">
        <v>8</v>
      </c>
      <c r="H52" s="31" t="s">
        <v>125</v>
      </c>
      <c r="I52" s="52">
        <v>0</v>
      </c>
      <c r="J52" s="33">
        <v>0</v>
      </c>
      <c r="K52" s="51">
        <v>2</v>
      </c>
      <c r="L52" s="33">
        <v>200000000</v>
      </c>
      <c r="M52" s="52">
        <v>0</v>
      </c>
      <c r="N52" s="33">
        <v>0</v>
      </c>
      <c r="O52" s="51">
        <v>2</v>
      </c>
      <c r="P52" s="33">
        <v>200000000</v>
      </c>
      <c r="Q52" s="52">
        <v>0</v>
      </c>
      <c r="R52" s="33">
        <v>0</v>
      </c>
      <c r="S52" s="57">
        <f>SUM(I52,K52,M52,O52,Q52)</f>
        <v>4</v>
      </c>
      <c r="T52" s="33">
        <f t="shared" si="0"/>
        <v>400000000</v>
      </c>
      <c r="U52" s="30" t="s">
        <v>158</v>
      </c>
      <c r="V52" s="30" t="s">
        <v>161</v>
      </c>
    </row>
    <row r="53" spans="2:22" s="3" customFormat="1" x14ac:dyDescent="0.25">
      <c r="G53" s="9"/>
      <c r="H53" s="9"/>
      <c r="I53" s="9"/>
      <c r="K53" s="9"/>
      <c r="M53" s="9"/>
      <c r="O53" s="9"/>
      <c r="Q53" s="9"/>
      <c r="S53" s="9"/>
    </row>
    <row r="54" spans="2:22" x14ac:dyDescent="0.25">
      <c r="S54" s="68" t="s">
        <v>191</v>
      </c>
      <c r="T54" s="68"/>
      <c r="U54" s="68"/>
      <c r="V54" s="68"/>
    </row>
    <row r="55" spans="2:22" x14ac:dyDescent="0.25">
      <c r="S55" s="68" t="s">
        <v>192</v>
      </c>
      <c r="T55" s="68"/>
      <c r="U55" s="68"/>
      <c r="V55" s="68"/>
    </row>
    <row r="56" spans="2:22" x14ac:dyDescent="0.25">
      <c r="S56" s="68" t="s">
        <v>193</v>
      </c>
      <c r="T56" s="68"/>
      <c r="U56" s="68"/>
      <c r="V56" s="68"/>
    </row>
    <row r="60" spans="2:22" ht="14.25" x14ac:dyDescent="0.3">
      <c r="S60" s="69" t="s">
        <v>194</v>
      </c>
      <c r="T60" s="68"/>
      <c r="U60" s="68"/>
      <c r="V60" s="68"/>
    </row>
    <row r="61" spans="2:22" x14ac:dyDescent="0.25">
      <c r="S61" s="68" t="s">
        <v>195</v>
      </c>
      <c r="T61" s="68"/>
      <c r="U61" s="68"/>
      <c r="V61" s="68"/>
    </row>
    <row r="62" spans="2:22" x14ac:dyDescent="0.25">
      <c r="S62" s="68" t="s">
        <v>196</v>
      </c>
      <c r="T62" s="68"/>
      <c r="U62" s="68"/>
      <c r="V62" s="68"/>
    </row>
  </sheetData>
  <mergeCells count="29">
    <mergeCell ref="V10:V11"/>
    <mergeCell ref="U3:U4"/>
    <mergeCell ref="V3:V4"/>
    <mergeCell ref="G3:G4"/>
    <mergeCell ref="J10:J11"/>
    <mergeCell ref="L10:L11"/>
    <mergeCell ref="N10:N11"/>
    <mergeCell ref="P10:P11"/>
    <mergeCell ref="R10:R11"/>
    <mergeCell ref="T10:T11"/>
    <mergeCell ref="U10:U11"/>
    <mergeCell ref="I3:J3"/>
    <mergeCell ref="K3:L3"/>
    <mergeCell ref="M3:N3"/>
    <mergeCell ref="O3:P3"/>
    <mergeCell ref="Q3:R3"/>
    <mergeCell ref="S3:T3"/>
    <mergeCell ref="B3:B4"/>
    <mergeCell ref="C3:C4"/>
    <mergeCell ref="D3:D4"/>
    <mergeCell ref="E3:E4"/>
    <mergeCell ref="F3:F4"/>
    <mergeCell ref="H3:H4"/>
    <mergeCell ref="S62:V62"/>
    <mergeCell ref="S54:V54"/>
    <mergeCell ref="S55:V55"/>
    <mergeCell ref="S56:V56"/>
    <mergeCell ref="S60:V60"/>
    <mergeCell ref="S61:V61"/>
  </mergeCells>
  <printOptions horizontalCentered="1"/>
  <pageMargins left="0.25" right="0.25" top="0.25" bottom="0.25" header="0.25" footer="0.25"/>
  <pageSetup paperSize="9" scale="43" orientation="landscape" horizontalDpi="4294967293" verticalDpi="300" r:id="rId1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Renstra 2018-2023</vt:lpstr>
      <vt:lpstr>'Renstra 2018-2023'!Print_Area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DODID</dc:creator>
  <cp:lastModifiedBy>LENOVO</cp:lastModifiedBy>
  <cp:lastPrinted>2020-07-07T13:02:07Z</cp:lastPrinted>
  <dcterms:created xsi:type="dcterms:W3CDTF">2020-06-24T14:46:45Z</dcterms:created>
  <dcterms:modified xsi:type="dcterms:W3CDTF">2021-07-03T13:58:41Z</dcterms:modified>
</cp:coreProperties>
</file>