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POSAL ZAKI\Data Penelitian\Data Pos Hujan Sementara BMKGSoft\Pos Hujan fix\"/>
    </mc:Choice>
  </mc:AlternateContent>
  <xr:revisionPtr revIDLastSave="0" documentId="13_ncr:1_{53258CB6-AA10-4CD1-B190-0EC070CF6802}" xr6:coauthVersionLast="47" xr6:coauthVersionMax="47" xr10:uidLastSave="{00000000-0000-0000-0000-000000000000}"/>
  <bookViews>
    <workbookView xWindow="-108" yWindow="-108" windowWidth="23256" windowHeight="12576" firstSheet="2" activeTab="9" xr2:uid="{AB6AD970-56A3-4ADD-8503-A971CA60ECFC}"/>
  </bookViews>
  <sheets>
    <sheet name="Blimbing WD" sheetId="1" r:id="rId1"/>
    <sheet name="BPP Sambong Macan" sheetId="2" r:id="rId2"/>
    <sheet name="BPP Sukodono" sheetId="3" r:id="rId3"/>
    <sheet name="Gebang Loji" sheetId="4" r:id="rId4"/>
    <sheet name="KD Banteng" sheetId="5" r:id="rId5"/>
    <sheet name="Kec Miri" sheetId="6" r:id="rId6"/>
    <sheet name="Kedawung" sheetId="7" r:id="rId7"/>
    <sheet name="Kenatan" sheetId="8" r:id="rId8"/>
    <sheet name="Tangen" sheetId="9" r:id="rId9"/>
    <sheet name="WD Ketro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1" i="10" l="1"/>
  <c r="N12" i="10"/>
  <c r="N13" i="10"/>
  <c r="N14" i="10"/>
  <c r="N15" i="10"/>
  <c r="N16" i="10"/>
  <c r="N17" i="10"/>
  <c r="N18" i="10"/>
  <c r="N19" i="10"/>
  <c r="N20" i="10"/>
  <c r="N21" i="10"/>
  <c r="N22" i="10"/>
  <c r="N23" i="10"/>
  <c r="N10" i="10"/>
  <c r="N14" i="9"/>
  <c r="N11" i="9"/>
  <c r="N12" i="9"/>
  <c r="N13" i="9"/>
  <c r="N15" i="9"/>
  <c r="N16" i="9"/>
  <c r="N17" i="9"/>
  <c r="N18" i="9"/>
  <c r="N19" i="9"/>
  <c r="N20" i="9"/>
  <c r="N21" i="9"/>
  <c r="N22" i="9"/>
  <c r="N23" i="9"/>
  <c r="N10" i="9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10" i="8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10" i="7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10" i="6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10" i="5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10" i="4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10" i="3"/>
  <c r="N12" i="1"/>
  <c r="N13" i="2"/>
  <c r="N11" i="2"/>
  <c r="N12" i="2"/>
  <c r="N14" i="2"/>
  <c r="N15" i="2"/>
  <c r="N16" i="2"/>
  <c r="N17" i="2"/>
  <c r="N18" i="2"/>
  <c r="N19" i="2"/>
  <c r="N20" i="2"/>
  <c r="N21" i="2"/>
  <c r="N22" i="2"/>
  <c r="N23" i="2"/>
  <c r="N10" i="2"/>
  <c r="N11" i="1"/>
  <c r="N13" i="1"/>
  <c r="N14" i="1"/>
  <c r="N15" i="1"/>
  <c r="N16" i="1"/>
  <c r="N17" i="1"/>
  <c r="N18" i="1"/>
  <c r="N19" i="1"/>
  <c r="N20" i="1"/>
  <c r="N21" i="1"/>
  <c r="N22" i="1"/>
  <c r="N23" i="1"/>
  <c r="N10" i="1"/>
  <c r="AC36" i="1"/>
  <c r="AC35" i="1"/>
  <c r="AC34" i="1"/>
  <c r="AC33" i="1"/>
  <c r="AC32" i="1"/>
  <c r="AC31" i="1"/>
  <c r="AC30" i="1"/>
  <c r="AC29" i="1"/>
  <c r="AC28" i="1"/>
  <c r="AC27" i="1"/>
  <c r="AC36" i="2"/>
  <c r="AC35" i="2"/>
  <c r="AC34" i="2"/>
  <c r="AC33" i="2"/>
  <c r="AC32" i="2"/>
  <c r="AC31" i="2"/>
  <c r="AC30" i="2"/>
  <c r="AC29" i="2"/>
  <c r="AC28" i="2"/>
  <c r="AC27" i="2"/>
  <c r="AC35" i="3"/>
  <c r="AC34" i="3"/>
  <c r="AC33" i="3"/>
  <c r="AC32" i="3"/>
  <c r="AC31" i="3"/>
  <c r="AC30" i="3"/>
  <c r="AC29" i="3"/>
  <c r="AC28" i="3"/>
  <c r="AC27" i="3"/>
  <c r="AC26" i="3"/>
  <c r="AC35" i="4"/>
  <c r="AC34" i="4"/>
  <c r="AC33" i="4"/>
  <c r="AC32" i="4"/>
  <c r="AC31" i="4"/>
  <c r="AC30" i="4"/>
  <c r="AC29" i="4"/>
  <c r="AC28" i="4"/>
  <c r="AC26" i="4"/>
  <c r="AC27" i="4"/>
  <c r="AC35" i="5"/>
  <c r="AC34" i="5"/>
  <c r="AC33" i="5"/>
  <c r="AC32" i="5"/>
  <c r="AC31" i="5"/>
  <c r="AC30" i="5"/>
  <c r="AC29" i="5"/>
  <c r="AC28" i="5"/>
  <c r="AC27" i="5"/>
  <c r="AC26" i="5"/>
  <c r="AC35" i="6"/>
  <c r="AC34" i="6"/>
  <c r="AC33" i="6"/>
  <c r="AC32" i="6"/>
  <c r="AC31" i="6"/>
  <c r="AC30" i="6"/>
  <c r="AC29" i="6"/>
  <c r="AC28" i="6"/>
  <c r="AC27" i="6"/>
  <c r="AC26" i="6"/>
  <c r="AC35" i="7"/>
  <c r="AC34" i="7"/>
  <c r="AC33" i="7"/>
  <c r="AC32" i="7"/>
  <c r="AC31" i="7"/>
  <c r="AC30" i="7"/>
  <c r="AC29" i="7"/>
  <c r="AC28" i="7"/>
  <c r="AC27" i="7"/>
  <c r="AC26" i="7"/>
  <c r="AC35" i="8"/>
  <c r="AC34" i="8"/>
  <c r="AC33" i="8"/>
  <c r="AC32" i="8"/>
  <c r="AC31" i="8"/>
  <c r="AC30" i="8"/>
  <c r="AC29" i="8"/>
  <c r="AC28" i="8"/>
  <c r="AC27" i="8"/>
  <c r="AC26" i="8"/>
  <c r="AC35" i="9"/>
  <c r="AC34" i="9"/>
  <c r="AC33" i="9"/>
  <c r="AC32" i="9"/>
  <c r="AC31" i="9"/>
  <c r="AC30" i="9"/>
  <c r="AC29" i="9"/>
  <c r="AC28" i="9"/>
  <c r="AC27" i="9"/>
  <c r="AC26" i="9"/>
  <c r="AC35" i="10"/>
  <c r="AC34" i="10"/>
  <c r="AC33" i="10"/>
  <c r="AC32" i="10"/>
  <c r="AC31" i="10"/>
  <c r="AC30" i="10"/>
  <c r="AC29" i="10"/>
  <c r="AC28" i="10"/>
  <c r="AC27" i="10"/>
  <c r="AC26" i="10"/>
  <c r="AB18" i="6"/>
  <c r="AA18" i="6"/>
  <c r="Z18" i="6"/>
  <c r="Y18" i="6"/>
  <c r="Q23" i="10"/>
  <c r="Q22" i="10"/>
  <c r="Q21" i="10"/>
  <c r="Q20" i="10"/>
  <c r="Q19" i="10"/>
  <c r="Q18" i="10"/>
  <c r="Q17" i="10"/>
  <c r="Q16" i="10"/>
  <c r="Q15" i="10"/>
  <c r="Q14" i="10"/>
  <c r="AB23" i="10"/>
  <c r="AA23" i="10"/>
  <c r="Z23" i="10"/>
  <c r="Y23" i="10"/>
  <c r="X23" i="10"/>
  <c r="W23" i="10"/>
  <c r="V23" i="10"/>
  <c r="U23" i="10"/>
  <c r="T23" i="10"/>
  <c r="S23" i="10"/>
  <c r="R23" i="10"/>
  <c r="AB22" i="10"/>
  <c r="AA22" i="10"/>
  <c r="Z22" i="10"/>
  <c r="Y22" i="10"/>
  <c r="X22" i="10"/>
  <c r="W22" i="10"/>
  <c r="V22" i="10"/>
  <c r="U22" i="10"/>
  <c r="T22" i="10"/>
  <c r="S22" i="10"/>
  <c r="R22" i="10"/>
  <c r="AB21" i="10"/>
  <c r="AA21" i="10"/>
  <c r="Z21" i="10"/>
  <c r="Y21" i="10"/>
  <c r="X21" i="10"/>
  <c r="W21" i="10"/>
  <c r="V21" i="10"/>
  <c r="U21" i="10"/>
  <c r="T21" i="10"/>
  <c r="S21" i="10"/>
  <c r="R21" i="10"/>
  <c r="AB20" i="10"/>
  <c r="AA20" i="10"/>
  <c r="Z20" i="10"/>
  <c r="Y20" i="10"/>
  <c r="X20" i="10"/>
  <c r="W20" i="10"/>
  <c r="V20" i="10"/>
  <c r="U20" i="10"/>
  <c r="T20" i="10"/>
  <c r="S20" i="10"/>
  <c r="R20" i="10"/>
  <c r="AB19" i="10"/>
  <c r="AA19" i="10"/>
  <c r="Z19" i="10"/>
  <c r="Y19" i="10"/>
  <c r="X19" i="10"/>
  <c r="W19" i="10"/>
  <c r="V19" i="10"/>
  <c r="U19" i="10"/>
  <c r="T19" i="10"/>
  <c r="S19" i="10"/>
  <c r="R19" i="10"/>
  <c r="AB18" i="10"/>
  <c r="AA18" i="10"/>
  <c r="Z18" i="10"/>
  <c r="Y18" i="10"/>
  <c r="X18" i="10"/>
  <c r="W18" i="10"/>
  <c r="V18" i="10"/>
  <c r="U18" i="10"/>
  <c r="T18" i="10"/>
  <c r="S18" i="10"/>
  <c r="R18" i="10"/>
  <c r="AB17" i="10"/>
  <c r="AA17" i="10"/>
  <c r="Z17" i="10"/>
  <c r="Y17" i="10"/>
  <c r="X17" i="10"/>
  <c r="W17" i="10"/>
  <c r="V17" i="10"/>
  <c r="U17" i="10"/>
  <c r="T17" i="10"/>
  <c r="S17" i="10"/>
  <c r="R17" i="10"/>
  <c r="AB16" i="10"/>
  <c r="AA16" i="10"/>
  <c r="Z16" i="10"/>
  <c r="Y16" i="10"/>
  <c r="X16" i="10"/>
  <c r="W16" i="10"/>
  <c r="V16" i="10"/>
  <c r="U16" i="10"/>
  <c r="T16" i="10"/>
  <c r="S16" i="10"/>
  <c r="R16" i="10"/>
  <c r="AB15" i="10"/>
  <c r="AA15" i="10"/>
  <c r="Z15" i="10"/>
  <c r="Y15" i="10"/>
  <c r="X15" i="10"/>
  <c r="W15" i="10"/>
  <c r="V15" i="10"/>
  <c r="U15" i="10"/>
  <c r="T15" i="10"/>
  <c r="S15" i="10"/>
  <c r="R15" i="10"/>
  <c r="AB14" i="10"/>
  <c r="AA14" i="10"/>
  <c r="Z14" i="10"/>
  <c r="Y14" i="10"/>
  <c r="X14" i="10"/>
  <c r="W14" i="10"/>
  <c r="V14" i="10"/>
  <c r="U14" i="10"/>
  <c r="T14" i="10"/>
  <c r="S14" i="10"/>
  <c r="R14" i="10"/>
  <c r="AB23" i="9"/>
  <c r="AA23" i="9"/>
  <c r="Z23" i="9"/>
  <c r="Y23" i="9"/>
  <c r="X23" i="9"/>
  <c r="W23" i="9"/>
  <c r="V23" i="9"/>
  <c r="U23" i="9"/>
  <c r="T23" i="9"/>
  <c r="S23" i="9"/>
  <c r="R23" i="9"/>
  <c r="Q23" i="9"/>
  <c r="AB22" i="9"/>
  <c r="AA22" i="9"/>
  <c r="Z22" i="9"/>
  <c r="Y22" i="9"/>
  <c r="X22" i="9"/>
  <c r="W22" i="9"/>
  <c r="V22" i="9"/>
  <c r="U22" i="9"/>
  <c r="T22" i="9"/>
  <c r="S22" i="9"/>
  <c r="R22" i="9"/>
  <c r="Q22" i="9"/>
  <c r="AB21" i="9"/>
  <c r="AA21" i="9"/>
  <c r="Z21" i="9"/>
  <c r="Y21" i="9"/>
  <c r="X21" i="9"/>
  <c r="W21" i="9"/>
  <c r="V21" i="9"/>
  <c r="U21" i="9"/>
  <c r="T21" i="9"/>
  <c r="S21" i="9"/>
  <c r="R21" i="9"/>
  <c r="Q21" i="9"/>
  <c r="AB20" i="9"/>
  <c r="AA20" i="9"/>
  <c r="Z20" i="9"/>
  <c r="Y20" i="9"/>
  <c r="X20" i="9"/>
  <c r="W20" i="9"/>
  <c r="V20" i="9"/>
  <c r="U20" i="9"/>
  <c r="T20" i="9"/>
  <c r="S20" i="9"/>
  <c r="R20" i="9"/>
  <c r="Q20" i="9"/>
  <c r="AB19" i="9"/>
  <c r="AA19" i="9"/>
  <c r="Z19" i="9"/>
  <c r="Y19" i="9"/>
  <c r="X19" i="9"/>
  <c r="W19" i="9"/>
  <c r="V19" i="9"/>
  <c r="U19" i="9"/>
  <c r="T19" i="9"/>
  <c r="S19" i="9"/>
  <c r="R19" i="9"/>
  <c r="Q19" i="9"/>
  <c r="AB18" i="9"/>
  <c r="AA18" i="9"/>
  <c r="Z18" i="9"/>
  <c r="Y18" i="9"/>
  <c r="X18" i="9"/>
  <c r="W18" i="9"/>
  <c r="V18" i="9"/>
  <c r="U18" i="9"/>
  <c r="T18" i="9"/>
  <c r="S18" i="9"/>
  <c r="R18" i="9"/>
  <c r="Q18" i="9"/>
  <c r="AB17" i="9"/>
  <c r="AA17" i="9"/>
  <c r="Z17" i="9"/>
  <c r="Y17" i="9"/>
  <c r="X17" i="9"/>
  <c r="W17" i="9"/>
  <c r="V17" i="9"/>
  <c r="U17" i="9"/>
  <c r="T17" i="9"/>
  <c r="S17" i="9"/>
  <c r="R17" i="9"/>
  <c r="Q17" i="9"/>
  <c r="AB16" i="9"/>
  <c r="AA16" i="9"/>
  <c r="Z16" i="9"/>
  <c r="Y16" i="9"/>
  <c r="X16" i="9"/>
  <c r="W16" i="9"/>
  <c r="V16" i="9"/>
  <c r="U16" i="9"/>
  <c r="T16" i="9"/>
  <c r="S16" i="9"/>
  <c r="R16" i="9"/>
  <c r="Q16" i="9"/>
  <c r="AB15" i="9"/>
  <c r="AA15" i="9"/>
  <c r="Z15" i="9"/>
  <c r="Y15" i="9"/>
  <c r="X15" i="9"/>
  <c r="W15" i="9"/>
  <c r="V15" i="9"/>
  <c r="U15" i="9"/>
  <c r="T15" i="9"/>
  <c r="S15" i="9"/>
  <c r="R15" i="9"/>
  <c r="Q15" i="9"/>
  <c r="AB14" i="9"/>
  <c r="AA14" i="9"/>
  <c r="Z14" i="9"/>
  <c r="Y14" i="9"/>
  <c r="X14" i="9"/>
  <c r="W14" i="9"/>
  <c r="V14" i="9"/>
  <c r="U14" i="9"/>
  <c r="T14" i="9"/>
  <c r="S14" i="9"/>
  <c r="R14" i="9"/>
  <c r="Q14" i="9"/>
  <c r="AB23" i="8"/>
  <c r="AA23" i="8"/>
  <c r="Z23" i="8"/>
  <c r="Y23" i="8"/>
  <c r="X23" i="8"/>
  <c r="W23" i="8"/>
  <c r="V23" i="8"/>
  <c r="U23" i="8"/>
  <c r="T23" i="8"/>
  <c r="S23" i="8"/>
  <c r="R23" i="8"/>
  <c r="Q23" i="8"/>
  <c r="AB22" i="8"/>
  <c r="AA22" i="8"/>
  <c r="Z22" i="8"/>
  <c r="Y22" i="8"/>
  <c r="X22" i="8"/>
  <c r="W22" i="8"/>
  <c r="V22" i="8"/>
  <c r="U22" i="8"/>
  <c r="T22" i="8"/>
  <c r="S22" i="8"/>
  <c r="R22" i="8"/>
  <c r="Q22" i="8"/>
  <c r="AB21" i="8"/>
  <c r="AA21" i="8"/>
  <c r="Z21" i="8"/>
  <c r="Y21" i="8"/>
  <c r="X21" i="8"/>
  <c r="W21" i="8"/>
  <c r="V21" i="8"/>
  <c r="U21" i="8"/>
  <c r="T21" i="8"/>
  <c r="S21" i="8"/>
  <c r="R21" i="8"/>
  <c r="Q21" i="8"/>
  <c r="AB20" i="8"/>
  <c r="AA20" i="8"/>
  <c r="Z20" i="8"/>
  <c r="Y20" i="8"/>
  <c r="X20" i="8"/>
  <c r="W20" i="8"/>
  <c r="V20" i="8"/>
  <c r="U20" i="8"/>
  <c r="T20" i="8"/>
  <c r="S20" i="8"/>
  <c r="R20" i="8"/>
  <c r="Q20" i="8"/>
  <c r="AB19" i="8"/>
  <c r="AA19" i="8"/>
  <c r="Z19" i="8"/>
  <c r="Y19" i="8"/>
  <c r="X19" i="8"/>
  <c r="W19" i="8"/>
  <c r="V19" i="8"/>
  <c r="U19" i="8"/>
  <c r="T19" i="8"/>
  <c r="S19" i="8"/>
  <c r="R19" i="8"/>
  <c r="Q19" i="8"/>
  <c r="AB18" i="8"/>
  <c r="AA18" i="8"/>
  <c r="Z18" i="8"/>
  <c r="Y18" i="8"/>
  <c r="X18" i="8"/>
  <c r="W18" i="8"/>
  <c r="V18" i="8"/>
  <c r="U18" i="8"/>
  <c r="T18" i="8"/>
  <c r="S18" i="8"/>
  <c r="R18" i="8"/>
  <c r="Q18" i="8"/>
  <c r="AB17" i="8"/>
  <c r="AA17" i="8"/>
  <c r="Z17" i="8"/>
  <c r="Y17" i="8"/>
  <c r="X17" i="8"/>
  <c r="W17" i="8"/>
  <c r="V17" i="8"/>
  <c r="U17" i="8"/>
  <c r="T17" i="8"/>
  <c r="S17" i="8"/>
  <c r="R17" i="8"/>
  <c r="Q17" i="8"/>
  <c r="AB16" i="8"/>
  <c r="AA16" i="8"/>
  <c r="Z16" i="8"/>
  <c r="Y16" i="8"/>
  <c r="X16" i="8"/>
  <c r="W16" i="8"/>
  <c r="V16" i="8"/>
  <c r="U16" i="8"/>
  <c r="T16" i="8"/>
  <c r="S16" i="8"/>
  <c r="R16" i="8"/>
  <c r="Q16" i="8"/>
  <c r="AB15" i="8"/>
  <c r="AA15" i="8"/>
  <c r="Z15" i="8"/>
  <c r="Y15" i="8"/>
  <c r="X15" i="8"/>
  <c r="W15" i="8"/>
  <c r="V15" i="8"/>
  <c r="U15" i="8"/>
  <c r="T15" i="8"/>
  <c r="S15" i="8"/>
  <c r="R15" i="8"/>
  <c r="Q15" i="8"/>
  <c r="AB14" i="8"/>
  <c r="AA14" i="8"/>
  <c r="Z14" i="8"/>
  <c r="Y14" i="8"/>
  <c r="X14" i="8"/>
  <c r="W14" i="8"/>
  <c r="V14" i="8"/>
  <c r="U14" i="8"/>
  <c r="T14" i="8"/>
  <c r="S14" i="8"/>
  <c r="R14" i="8"/>
  <c r="Q14" i="8"/>
  <c r="AB23" i="7"/>
  <c r="AA23" i="7"/>
  <c r="Z23" i="7"/>
  <c r="Y23" i="7"/>
  <c r="X23" i="7"/>
  <c r="W23" i="7"/>
  <c r="V23" i="7"/>
  <c r="U23" i="7"/>
  <c r="T23" i="7"/>
  <c r="S23" i="7"/>
  <c r="R23" i="7"/>
  <c r="Q23" i="7"/>
  <c r="AB22" i="7"/>
  <c r="AA22" i="7"/>
  <c r="Z22" i="7"/>
  <c r="Y22" i="7"/>
  <c r="X22" i="7"/>
  <c r="W22" i="7"/>
  <c r="V22" i="7"/>
  <c r="U22" i="7"/>
  <c r="T22" i="7"/>
  <c r="S22" i="7"/>
  <c r="R22" i="7"/>
  <c r="Q22" i="7"/>
  <c r="AB21" i="7"/>
  <c r="AA21" i="7"/>
  <c r="Z21" i="7"/>
  <c r="Y21" i="7"/>
  <c r="X21" i="7"/>
  <c r="W21" i="7"/>
  <c r="V21" i="7"/>
  <c r="U21" i="7"/>
  <c r="T21" i="7"/>
  <c r="S21" i="7"/>
  <c r="R21" i="7"/>
  <c r="Q21" i="7"/>
  <c r="AB20" i="7"/>
  <c r="AA20" i="7"/>
  <c r="Z20" i="7"/>
  <c r="Y20" i="7"/>
  <c r="X20" i="7"/>
  <c r="W20" i="7"/>
  <c r="V20" i="7"/>
  <c r="U20" i="7"/>
  <c r="T20" i="7"/>
  <c r="S20" i="7"/>
  <c r="R20" i="7"/>
  <c r="Q20" i="7"/>
  <c r="AB19" i="7"/>
  <c r="AA19" i="7"/>
  <c r="Z19" i="7"/>
  <c r="Y19" i="7"/>
  <c r="X19" i="7"/>
  <c r="W19" i="7"/>
  <c r="V19" i="7"/>
  <c r="U19" i="7"/>
  <c r="T19" i="7"/>
  <c r="S19" i="7"/>
  <c r="R19" i="7"/>
  <c r="Q19" i="7"/>
  <c r="AB18" i="7"/>
  <c r="AA18" i="7"/>
  <c r="Z18" i="7"/>
  <c r="Y18" i="7"/>
  <c r="X18" i="7"/>
  <c r="W18" i="7"/>
  <c r="V18" i="7"/>
  <c r="U18" i="7"/>
  <c r="T18" i="7"/>
  <c r="S18" i="7"/>
  <c r="R18" i="7"/>
  <c r="Q18" i="7"/>
  <c r="AB17" i="7"/>
  <c r="AA17" i="7"/>
  <c r="Z17" i="7"/>
  <c r="Y17" i="7"/>
  <c r="X17" i="7"/>
  <c r="W17" i="7"/>
  <c r="V17" i="7"/>
  <c r="U17" i="7"/>
  <c r="T17" i="7"/>
  <c r="S17" i="7"/>
  <c r="R17" i="7"/>
  <c r="Q17" i="7"/>
  <c r="AB16" i="7"/>
  <c r="AA16" i="7"/>
  <c r="Z16" i="7"/>
  <c r="Y16" i="7"/>
  <c r="X16" i="7"/>
  <c r="W16" i="7"/>
  <c r="V16" i="7"/>
  <c r="U16" i="7"/>
  <c r="T16" i="7"/>
  <c r="S16" i="7"/>
  <c r="R16" i="7"/>
  <c r="Q16" i="7"/>
  <c r="AB15" i="7"/>
  <c r="AA15" i="7"/>
  <c r="Z15" i="7"/>
  <c r="Y15" i="7"/>
  <c r="X15" i="7"/>
  <c r="W15" i="7"/>
  <c r="V15" i="7"/>
  <c r="U15" i="7"/>
  <c r="T15" i="7"/>
  <c r="S15" i="7"/>
  <c r="R15" i="7"/>
  <c r="Q15" i="7"/>
  <c r="AB14" i="7"/>
  <c r="AA14" i="7"/>
  <c r="Z14" i="7"/>
  <c r="Y14" i="7"/>
  <c r="X14" i="7"/>
  <c r="W14" i="7"/>
  <c r="V14" i="7"/>
  <c r="U14" i="7"/>
  <c r="T14" i="7"/>
  <c r="S14" i="7"/>
  <c r="R14" i="7"/>
  <c r="Q14" i="7"/>
  <c r="AB23" i="6"/>
  <c r="AA23" i="6"/>
  <c r="Z23" i="6"/>
  <c r="Y23" i="6"/>
  <c r="X23" i="6"/>
  <c r="W23" i="6"/>
  <c r="V23" i="6"/>
  <c r="U23" i="6"/>
  <c r="T23" i="6"/>
  <c r="S23" i="6"/>
  <c r="R23" i="6"/>
  <c r="Q23" i="6"/>
  <c r="AB22" i="6"/>
  <c r="AA22" i="6"/>
  <c r="Z22" i="6"/>
  <c r="Y22" i="6"/>
  <c r="X22" i="6"/>
  <c r="W22" i="6"/>
  <c r="V22" i="6"/>
  <c r="U22" i="6"/>
  <c r="T22" i="6"/>
  <c r="S22" i="6"/>
  <c r="R22" i="6"/>
  <c r="Q22" i="6"/>
  <c r="AB21" i="6"/>
  <c r="AA21" i="6"/>
  <c r="Z21" i="6"/>
  <c r="Y21" i="6"/>
  <c r="X21" i="6"/>
  <c r="W21" i="6"/>
  <c r="V21" i="6"/>
  <c r="U21" i="6"/>
  <c r="T21" i="6"/>
  <c r="S21" i="6"/>
  <c r="R21" i="6"/>
  <c r="Q21" i="6"/>
  <c r="AB20" i="6"/>
  <c r="AA20" i="6"/>
  <c r="Z20" i="6"/>
  <c r="Y20" i="6"/>
  <c r="X20" i="6"/>
  <c r="W20" i="6"/>
  <c r="V20" i="6"/>
  <c r="U20" i="6"/>
  <c r="T20" i="6"/>
  <c r="S20" i="6"/>
  <c r="R20" i="6"/>
  <c r="Q20" i="6"/>
  <c r="AB19" i="6"/>
  <c r="AA19" i="6"/>
  <c r="Z19" i="6"/>
  <c r="Y19" i="6"/>
  <c r="X19" i="6"/>
  <c r="W19" i="6"/>
  <c r="V19" i="6"/>
  <c r="U19" i="6"/>
  <c r="T19" i="6"/>
  <c r="S19" i="6"/>
  <c r="R19" i="6"/>
  <c r="Q19" i="6"/>
  <c r="X18" i="6"/>
  <c r="W18" i="6"/>
  <c r="V18" i="6"/>
  <c r="U18" i="6"/>
  <c r="T18" i="6"/>
  <c r="S18" i="6"/>
  <c r="R18" i="6"/>
  <c r="Q18" i="6"/>
  <c r="AB17" i="6"/>
  <c r="AA17" i="6"/>
  <c r="Z17" i="6"/>
  <c r="Y17" i="6"/>
  <c r="X17" i="6"/>
  <c r="W17" i="6"/>
  <c r="V17" i="6"/>
  <c r="U17" i="6"/>
  <c r="T17" i="6"/>
  <c r="S17" i="6"/>
  <c r="R17" i="6"/>
  <c r="Q17" i="6"/>
  <c r="AB16" i="6"/>
  <c r="AA16" i="6"/>
  <c r="Z16" i="6"/>
  <c r="Y16" i="6"/>
  <c r="X16" i="6"/>
  <c r="W16" i="6"/>
  <c r="V16" i="6"/>
  <c r="U16" i="6"/>
  <c r="T16" i="6"/>
  <c r="S16" i="6"/>
  <c r="R16" i="6"/>
  <c r="Q16" i="6"/>
  <c r="AB15" i="6"/>
  <c r="AA15" i="6"/>
  <c r="Z15" i="6"/>
  <c r="Y15" i="6"/>
  <c r="X15" i="6"/>
  <c r="W15" i="6"/>
  <c r="V15" i="6"/>
  <c r="U15" i="6"/>
  <c r="T15" i="6"/>
  <c r="S15" i="6"/>
  <c r="R15" i="6"/>
  <c r="Q15" i="6"/>
  <c r="AB14" i="6"/>
  <c r="AA14" i="6"/>
  <c r="Z14" i="6"/>
  <c r="Y14" i="6"/>
  <c r="X14" i="6"/>
  <c r="W14" i="6"/>
  <c r="V14" i="6"/>
  <c r="U14" i="6"/>
  <c r="T14" i="6"/>
  <c r="S14" i="6"/>
  <c r="R14" i="6"/>
  <c r="Q14" i="6"/>
  <c r="AB23" i="5"/>
  <c r="AA23" i="5"/>
  <c r="Z23" i="5"/>
  <c r="Y23" i="5"/>
  <c r="X23" i="5"/>
  <c r="W23" i="5"/>
  <c r="V23" i="5"/>
  <c r="U23" i="5"/>
  <c r="T23" i="5"/>
  <c r="S23" i="5"/>
  <c r="R23" i="5"/>
  <c r="Q23" i="5"/>
  <c r="AB22" i="5"/>
  <c r="AA22" i="5"/>
  <c r="Z22" i="5"/>
  <c r="Y22" i="5"/>
  <c r="X22" i="5"/>
  <c r="W22" i="5"/>
  <c r="V22" i="5"/>
  <c r="U22" i="5"/>
  <c r="T22" i="5"/>
  <c r="S22" i="5"/>
  <c r="R22" i="5"/>
  <c r="Q22" i="5"/>
  <c r="AB21" i="5"/>
  <c r="AA21" i="5"/>
  <c r="Z21" i="5"/>
  <c r="Y21" i="5"/>
  <c r="X21" i="5"/>
  <c r="W21" i="5"/>
  <c r="V21" i="5"/>
  <c r="U21" i="5"/>
  <c r="T21" i="5"/>
  <c r="S21" i="5"/>
  <c r="R21" i="5"/>
  <c r="Q21" i="5"/>
  <c r="AB20" i="5"/>
  <c r="AA20" i="5"/>
  <c r="Z20" i="5"/>
  <c r="Y20" i="5"/>
  <c r="X20" i="5"/>
  <c r="W20" i="5"/>
  <c r="V20" i="5"/>
  <c r="U20" i="5"/>
  <c r="T20" i="5"/>
  <c r="S20" i="5"/>
  <c r="R20" i="5"/>
  <c r="Q20" i="5"/>
  <c r="AB19" i="5"/>
  <c r="AA19" i="5"/>
  <c r="Z19" i="5"/>
  <c r="Y19" i="5"/>
  <c r="X19" i="5"/>
  <c r="W19" i="5"/>
  <c r="V19" i="5"/>
  <c r="U19" i="5"/>
  <c r="T19" i="5"/>
  <c r="S19" i="5"/>
  <c r="R19" i="5"/>
  <c r="Q19" i="5"/>
  <c r="AB18" i="5"/>
  <c r="AA18" i="5"/>
  <c r="Z18" i="5"/>
  <c r="Y18" i="5"/>
  <c r="X18" i="5"/>
  <c r="W18" i="5"/>
  <c r="V18" i="5"/>
  <c r="U18" i="5"/>
  <c r="T18" i="5"/>
  <c r="S18" i="5"/>
  <c r="R18" i="5"/>
  <c r="Q18" i="5"/>
  <c r="AB17" i="5"/>
  <c r="AA17" i="5"/>
  <c r="Z17" i="5"/>
  <c r="Y17" i="5"/>
  <c r="X17" i="5"/>
  <c r="W17" i="5"/>
  <c r="V17" i="5"/>
  <c r="U17" i="5"/>
  <c r="T17" i="5"/>
  <c r="S17" i="5"/>
  <c r="R17" i="5"/>
  <c r="Q17" i="5"/>
  <c r="AB16" i="5"/>
  <c r="AA16" i="5"/>
  <c r="Z16" i="5"/>
  <c r="Y16" i="5"/>
  <c r="X16" i="5"/>
  <c r="W16" i="5"/>
  <c r="V16" i="5"/>
  <c r="U16" i="5"/>
  <c r="T16" i="5"/>
  <c r="S16" i="5"/>
  <c r="R16" i="5"/>
  <c r="Q16" i="5"/>
  <c r="AB15" i="5"/>
  <c r="AA15" i="5"/>
  <c r="Z15" i="5"/>
  <c r="Y15" i="5"/>
  <c r="X15" i="5"/>
  <c r="W15" i="5"/>
  <c r="V15" i="5"/>
  <c r="U15" i="5"/>
  <c r="T15" i="5"/>
  <c r="S15" i="5"/>
  <c r="R15" i="5"/>
  <c r="Q15" i="5"/>
  <c r="AB14" i="5"/>
  <c r="AA14" i="5"/>
  <c r="Z14" i="5"/>
  <c r="Y14" i="5"/>
  <c r="X14" i="5"/>
  <c r="W14" i="5"/>
  <c r="V14" i="5"/>
  <c r="U14" i="5"/>
  <c r="T14" i="5"/>
  <c r="S14" i="5"/>
  <c r="R14" i="5"/>
  <c r="Q14" i="5"/>
  <c r="AB23" i="2"/>
  <c r="AA23" i="2"/>
  <c r="Z23" i="2"/>
  <c r="Y23" i="2"/>
  <c r="X23" i="2"/>
  <c r="W23" i="2"/>
  <c r="V23" i="2"/>
  <c r="U23" i="2"/>
  <c r="T23" i="2"/>
  <c r="S23" i="2"/>
  <c r="R23" i="2"/>
  <c r="Q23" i="2"/>
  <c r="AB22" i="2"/>
  <c r="AA22" i="2"/>
  <c r="Z22" i="2"/>
  <c r="Y22" i="2"/>
  <c r="X22" i="2"/>
  <c r="W22" i="2"/>
  <c r="V22" i="2"/>
  <c r="U22" i="2"/>
  <c r="T22" i="2"/>
  <c r="S22" i="2"/>
  <c r="R22" i="2"/>
  <c r="Q22" i="2"/>
  <c r="AB21" i="2"/>
  <c r="AA21" i="2"/>
  <c r="Z21" i="2"/>
  <c r="Y21" i="2"/>
  <c r="X21" i="2"/>
  <c r="W21" i="2"/>
  <c r="V21" i="2"/>
  <c r="U21" i="2"/>
  <c r="T21" i="2"/>
  <c r="S21" i="2"/>
  <c r="R21" i="2"/>
  <c r="Q21" i="2"/>
  <c r="AB20" i="2"/>
  <c r="AA20" i="2"/>
  <c r="Z20" i="2"/>
  <c r="Y20" i="2"/>
  <c r="X20" i="2"/>
  <c r="W20" i="2"/>
  <c r="V20" i="2"/>
  <c r="U20" i="2"/>
  <c r="T20" i="2"/>
  <c r="S20" i="2"/>
  <c r="R20" i="2"/>
  <c r="Q20" i="2"/>
  <c r="AB19" i="2"/>
  <c r="AA19" i="2"/>
  <c r="Z19" i="2"/>
  <c r="Y19" i="2"/>
  <c r="X19" i="2"/>
  <c r="W19" i="2"/>
  <c r="V19" i="2"/>
  <c r="U19" i="2"/>
  <c r="T19" i="2"/>
  <c r="S19" i="2"/>
  <c r="R19" i="2"/>
  <c r="Q19" i="2"/>
  <c r="AB18" i="2"/>
  <c r="AA18" i="2"/>
  <c r="Z18" i="2"/>
  <c r="Y18" i="2"/>
  <c r="X18" i="2"/>
  <c r="W18" i="2"/>
  <c r="V18" i="2"/>
  <c r="U18" i="2"/>
  <c r="T18" i="2"/>
  <c r="S18" i="2"/>
  <c r="R18" i="2"/>
  <c r="Q18" i="2"/>
  <c r="AB17" i="2"/>
  <c r="AA17" i="2"/>
  <c r="Z17" i="2"/>
  <c r="Y17" i="2"/>
  <c r="X17" i="2"/>
  <c r="W17" i="2"/>
  <c r="V17" i="2"/>
  <c r="U17" i="2"/>
  <c r="T17" i="2"/>
  <c r="S17" i="2"/>
  <c r="R17" i="2"/>
  <c r="Q17" i="2"/>
  <c r="AB16" i="2"/>
  <c r="AA16" i="2"/>
  <c r="Z16" i="2"/>
  <c r="Y16" i="2"/>
  <c r="X16" i="2"/>
  <c r="W16" i="2"/>
  <c r="V16" i="2"/>
  <c r="U16" i="2"/>
  <c r="T16" i="2"/>
  <c r="S16" i="2"/>
  <c r="R16" i="2"/>
  <c r="Q16" i="2"/>
  <c r="AB15" i="2"/>
  <c r="AA15" i="2"/>
  <c r="Z15" i="2"/>
  <c r="Y15" i="2"/>
  <c r="X15" i="2"/>
  <c r="W15" i="2"/>
  <c r="V15" i="2"/>
  <c r="U15" i="2"/>
  <c r="T15" i="2"/>
  <c r="S15" i="2"/>
  <c r="R15" i="2"/>
  <c r="Q15" i="2"/>
  <c r="AB14" i="2"/>
  <c r="AA14" i="2"/>
  <c r="Z14" i="2"/>
  <c r="Y14" i="2"/>
  <c r="X14" i="2"/>
  <c r="W14" i="2"/>
  <c r="V14" i="2"/>
  <c r="U14" i="2"/>
  <c r="T14" i="2"/>
  <c r="S14" i="2"/>
  <c r="R14" i="2"/>
  <c r="Q14" i="2"/>
  <c r="AB23" i="1"/>
  <c r="AA23" i="1"/>
  <c r="Z23" i="1"/>
  <c r="Y23" i="1"/>
  <c r="X23" i="1"/>
  <c r="W23" i="1"/>
  <c r="V23" i="1"/>
  <c r="U23" i="1"/>
  <c r="T23" i="1"/>
  <c r="S23" i="1"/>
  <c r="R23" i="1"/>
  <c r="Q23" i="1"/>
  <c r="AB22" i="1"/>
  <c r="AA22" i="1"/>
  <c r="Z22" i="1"/>
  <c r="Y22" i="1"/>
  <c r="X22" i="1"/>
  <c r="W22" i="1"/>
  <c r="V22" i="1"/>
  <c r="U22" i="1"/>
  <c r="T22" i="1"/>
  <c r="S22" i="1"/>
  <c r="R22" i="1"/>
  <c r="Q22" i="1"/>
  <c r="AB21" i="1"/>
  <c r="AA21" i="1"/>
  <c r="Z21" i="1"/>
  <c r="Y21" i="1"/>
  <c r="X21" i="1"/>
  <c r="W21" i="1"/>
  <c r="V21" i="1"/>
  <c r="U21" i="1"/>
  <c r="T21" i="1"/>
  <c r="S21" i="1"/>
  <c r="R21" i="1"/>
  <c r="Q21" i="1"/>
  <c r="AB20" i="1"/>
  <c r="AA20" i="1"/>
  <c r="Z20" i="1"/>
  <c r="Y20" i="1"/>
  <c r="X20" i="1"/>
  <c r="W20" i="1"/>
  <c r="V20" i="1"/>
  <c r="U20" i="1"/>
  <c r="T20" i="1"/>
  <c r="S20" i="1"/>
  <c r="R20" i="1"/>
  <c r="Q20" i="1"/>
  <c r="AB19" i="1"/>
  <c r="AA19" i="1"/>
  <c r="Z19" i="1"/>
  <c r="Y19" i="1"/>
  <c r="X19" i="1"/>
  <c r="W19" i="1"/>
  <c r="V19" i="1"/>
  <c r="U19" i="1"/>
  <c r="T19" i="1"/>
  <c r="S19" i="1"/>
  <c r="R19" i="1"/>
  <c r="Q19" i="1"/>
  <c r="AB18" i="1"/>
  <c r="AA18" i="1"/>
  <c r="Z18" i="1"/>
  <c r="Y18" i="1"/>
  <c r="X18" i="1"/>
  <c r="W18" i="1"/>
  <c r="V18" i="1"/>
  <c r="U18" i="1"/>
  <c r="T18" i="1"/>
  <c r="S18" i="1"/>
  <c r="R18" i="1"/>
  <c r="Q18" i="1"/>
  <c r="AB17" i="1"/>
  <c r="AA17" i="1"/>
  <c r="Z17" i="1"/>
  <c r="Y17" i="1"/>
  <c r="X17" i="1"/>
  <c r="W17" i="1"/>
  <c r="V17" i="1"/>
  <c r="U17" i="1"/>
  <c r="T17" i="1"/>
  <c r="S17" i="1"/>
  <c r="R17" i="1"/>
  <c r="Q17" i="1"/>
  <c r="AB16" i="1"/>
  <c r="AA16" i="1"/>
  <c r="Z16" i="1"/>
  <c r="Y16" i="1"/>
  <c r="X16" i="1"/>
  <c r="W16" i="1"/>
  <c r="V16" i="1"/>
  <c r="U16" i="1"/>
  <c r="T16" i="1"/>
  <c r="S16" i="1"/>
  <c r="R16" i="1"/>
  <c r="Q16" i="1"/>
  <c r="AB15" i="1"/>
  <c r="AA15" i="1"/>
  <c r="Z15" i="1"/>
  <c r="Y15" i="1"/>
  <c r="X15" i="1"/>
  <c r="W15" i="1"/>
  <c r="V15" i="1"/>
  <c r="U15" i="1"/>
  <c r="T15" i="1"/>
  <c r="S15" i="1"/>
  <c r="R15" i="1"/>
  <c r="Q15" i="1"/>
  <c r="AB14" i="1"/>
  <c r="AA14" i="1"/>
  <c r="Z14" i="1"/>
  <c r="Y14" i="1"/>
  <c r="X14" i="1"/>
  <c r="W14" i="1"/>
  <c r="V14" i="1"/>
  <c r="U14" i="1"/>
  <c r="T14" i="1"/>
  <c r="S14" i="1"/>
  <c r="R14" i="1"/>
  <c r="Q14" i="1"/>
  <c r="AB23" i="4"/>
  <c r="AB22" i="4"/>
  <c r="AB21" i="4"/>
  <c r="AB20" i="4"/>
  <c r="AB19" i="4"/>
  <c r="AB18" i="4"/>
  <c r="AB17" i="4"/>
  <c r="AB16" i="4"/>
  <c r="AB15" i="4"/>
  <c r="AB14" i="4"/>
  <c r="Q23" i="4"/>
  <c r="Q22" i="4"/>
  <c r="Q21" i="4"/>
  <c r="Q20" i="4"/>
  <c r="Q19" i="4"/>
  <c r="Q18" i="4"/>
  <c r="Q17" i="4"/>
  <c r="Q16" i="4"/>
  <c r="Q15" i="4"/>
  <c r="Q14" i="4"/>
  <c r="Q14" i="3"/>
  <c r="Q18" i="3"/>
  <c r="Q17" i="3"/>
  <c r="Q16" i="3"/>
  <c r="Q15" i="3"/>
  <c r="AA23" i="4"/>
  <c r="Z23" i="4"/>
  <c r="Y23" i="4"/>
  <c r="X23" i="4"/>
  <c r="W23" i="4"/>
  <c r="V23" i="4"/>
  <c r="U23" i="4"/>
  <c r="T23" i="4"/>
  <c r="S23" i="4"/>
  <c r="R23" i="4"/>
  <c r="AA22" i="4"/>
  <c r="Z22" i="4"/>
  <c r="Y22" i="4"/>
  <c r="X22" i="4"/>
  <c r="W22" i="4"/>
  <c r="V22" i="4"/>
  <c r="U22" i="4"/>
  <c r="T22" i="4"/>
  <c r="S22" i="4"/>
  <c r="R22" i="4"/>
  <c r="AA21" i="4"/>
  <c r="Z21" i="4"/>
  <c r="Y21" i="4"/>
  <c r="X21" i="4"/>
  <c r="W21" i="4"/>
  <c r="V21" i="4"/>
  <c r="U21" i="4"/>
  <c r="T21" i="4"/>
  <c r="S21" i="4"/>
  <c r="R21" i="4"/>
  <c r="AA20" i="4"/>
  <c r="Z20" i="4"/>
  <c r="Y20" i="4"/>
  <c r="X20" i="4"/>
  <c r="W20" i="4"/>
  <c r="V20" i="4"/>
  <c r="U20" i="4"/>
  <c r="T20" i="4"/>
  <c r="S20" i="4"/>
  <c r="R20" i="4"/>
  <c r="AA19" i="4"/>
  <c r="Z19" i="4"/>
  <c r="Y19" i="4"/>
  <c r="X19" i="4"/>
  <c r="W19" i="4"/>
  <c r="V19" i="4"/>
  <c r="U19" i="4"/>
  <c r="T19" i="4"/>
  <c r="S19" i="4"/>
  <c r="R19" i="4"/>
  <c r="AA18" i="4"/>
  <c r="Z18" i="4"/>
  <c r="Y18" i="4"/>
  <c r="X18" i="4"/>
  <c r="W18" i="4"/>
  <c r="V18" i="4"/>
  <c r="U18" i="4"/>
  <c r="T18" i="4"/>
  <c r="S18" i="4"/>
  <c r="R18" i="4"/>
  <c r="AA17" i="4"/>
  <c r="Z17" i="4"/>
  <c r="Y17" i="4"/>
  <c r="X17" i="4"/>
  <c r="W17" i="4"/>
  <c r="V17" i="4"/>
  <c r="U17" i="4"/>
  <c r="T17" i="4"/>
  <c r="S17" i="4"/>
  <c r="R17" i="4"/>
  <c r="AA16" i="4"/>
  <c r="Z16" i="4"/>
  <c r="Y16" i="4"/>
  <c r="X16" i="4"/>
  <c r="W16" i="4"/>
  <c r="V16" i="4"/>
  <c r="U16" i="4"/>
  <c r="T16" i="4"/>
  <c r="S16" i="4"/>
  <c r="R16" i="4"/>
  <c r="AA15" i="4"/>
  <c r="Z15" i="4"/>
  <c r="Y15" i="4"/>
  <c r="X15" i="4"/>
  <c r="W15" i="4"/>
  <c r="V15" i="4"/>
  <c r="U15" i="4"/>
  <c r="T15" i="4"/>
  <c r="S15" i="4"/>
  <c r="R15" i="4"/>
  <c r="AA14" i="4"/>
  <c r="Z14" i="4"/>
  <c r="Y14" i="4"/>
  <c r="X14" i="4"/>
  <c r="W14" i="4"/>
  <c r="V14" i="4"/>
  <c r="U14" i="4"/>
  <c r="T14" i="4"/>
  <c r="S14" i="4"/>
  <c r="R14" i="4"/>
  <c r="X15" i="3"/>
  <c r="Q23" i="3"/>
  <c r="Q22" i="3"/>
  <c r="Q21" i="3"/>
  <c r="Q20" i="3"/>
  <c r="Q19" i="3"/>
  <c r="V15" i="3"/>
  <c r="U15" i="3"/>
  <c r="T15" i="3"/>
  <c r="R15" i="3"/>
  <c r="S15" i="3"/>
  <c r="W15" i="3"/>
  <c r="Y15" i="3"/>
  <c r="Z15" i="3"/>
  <c r="AA15" i="3"/>
  <c r="AB15" i="3"/>
  <c r="R16" i="3"/>
  <c r="S16" i="3"/>
  <c r="T16" i="3"/>
  <c r="U16" i="3"/>
  <c r="V16" i="3"/>
  <c r="W16" i="3"/>
  <c r="X16" i="3"/>
  <c r="Y16" i="3"/>
  <c r="Z16" i="3"/>
  <c r="AA16" i="3"/>
  <c r="AB16" i="3"/>
  <c r="R17" i="3"/>
  <c r="S17" i="3"/>
  <c r="T17" i="3"/>
  <c r="U17" i="3"/>
  <c r="V17" i="3"/>
  <c r="W17" i="3"/>
  <c r="X17" i="3"/>
  <c r="Y17" i="3"/>
  <c r="Z17" i="3"/>
  <c r="AA17" i="3"/>
  <c r="AB17" i="3"/>
  <c r="R18" i="3"/>
  <c r="S18" i="3"/>
  <c r="T18" i="3"/>
  <c r="U18" i="3"/>
  <c r="V18" i="3"/>
  <c r="W18" i="3"/>
  <c r="X18" i="3"/>
  <c r="Y18" i="3"/>
  <c r="Z18" i="3"/>
  <c r="AA18" i="3"/>
  <c r="AB18" i="3"/>
  <c r="R19" i="3"/>
  <c r="S19" i="3"/>
  <c r="T19" i="3"/>
  <c r="U19" i="3"/>
  <c r="V19" i="3"/>
  <c r="W19" i="3"/>
  <c r="X19" i="3"/>
  <c r="Y19" i="3"/>
  <c r="Z19" i="3"/>
  <c r="AA19" i="3"/>
  <c r="AB19" i="3"/>
  <c r="R20" i="3"/>
  <c r="S20" i="3"/>
  <c r="T20" i="3"/>
  <c r="U20" i="3"/>
  <c r="V20" i="3"/>
  <c r="W20" i="3"/>
  <c r="X20" i="3"/>
  <c r="Y20" i="3"/>
  <c r="Z20" i="3"/>
  <c r="AA20" i="3"/>
  <c r="AB20" i="3"/>
  <c r="R21" i="3"/>
  <c r="S21" i="3"/>
  <c r="T21" i="3"/>
  <c r="U21" i="3"/>
  <c r="V21" i="3"/>
  <c r="W21" i="3"/>
  <c r="X21" i="3"/>
  <c r="Y21" i="3"/>
  <c r="Z21" i="3"/>
  <c r="AA21" i="3"/>
  <c r="AB21" i="3"/>
  <c r="R22" i="3"/>
  <c r="S22" i="3"/>
  <c r="T22" i="3"/>
  <c r="U22" i="3"/>
  <c r="V22" i="3"/>
  <c r="W22" i="3"/>
  <c r="X22" i="3"/>
  <c r="Y22" i="3"/>
  <c r="Z22" i="3"/>
  <c r="AA22" i="3"/>
  <c r="AB22" i="3"/>
  <c r="R23" i="3"/>
  <c r="S23" i="3"/>
  <c r="T23" i="3"/>
  <c r="U23" i="3"/>
  <c r="V23" i="3"/>
  <c r="W23" i="3"/>
  <c r="X23" i="3"/>
  <c r="Y23" i="3"/>
  <c r="Z23" i="3"/>
  <c r="AA23" i="3"/>
  <c r="AB23" i="3"/>
  <c r="AB14" i="3"/>
  <c r="AA14" i="3"/>
  <c r="Z14" i="3"/>
  <c r="Y14" i="3"/>
  <c r="X14" i="3"/>
  <c r="W14" i="3"/>
  <c r="V14" i="3"/>
  <c r="U14" i="3"/>
  <c r="T14" i="3"/>
  <c r="S14" i="3"/>
  <c r="R14" i="3"/>
</calcChain>
</file>

<file path=xl/sharedStrings.xml><?xml version="1.0" encoding="utf-8"?>
<sst xmlns="http://schemas.openxmlformats.org/spreadsheetml/2006/main" count="606" uniqueCount="37">
  <si>
    <t>Stasiun</t>
  </si>
  <si>
    <t>Blimbing WD</t>
  </si>
  <si>
    <t>Lintang</t>
  </si>
  <si>
    <t>Bujur</t>
  </si>
  <si>
    <t>Elevasi</t>
  </si>
  <si>
    <t>Jumlah Curah Hujan (mm)</t>
  </si>
  <si>
    <t>THN</t>
  </si>
  <si>
    <t>JAN</t>
  </si>
  <si>
    <t>FEB</t>
  </si>
  <si>
    <t>MAR</t>
  </si>
  <si>
    <t>APR</t>
  </si>
  <si>
    <t>MEI</t>
  </si>
  <si>
    <t>JUN</t>
  </si>
  <si>
    <t>JUL</t>
  </si>
  <si>
    <t>AGT</t>
  </si>
  <si>
    <t>SEP</t>
  </si>
  <si>
    <t>OKT</t>
  </si>
  <si>
    <t>NOV</t>
  </si>
  <si>
    <t>DES</t>
  </si>
  <si>
    <t>CH Tahunan</t>
  </si>
  <si>
    <t>*</t>
  </si>
  <si>
    <t>Nilai Rata2 awal</t>
  </si>
  <si>
    <t>BPP Sambong Macan</t>
  </si>
  <si>
    <t>BPP Sukodono</t>
  </si>
  <si>
    <t>Gebang Loji</t>
  </si>
  <si>
    <t>ch tahunan</t>
  </si>
  <si>
    <t>Rata2</t>
  </si>
  <si>
    <t>Kd. Banteng</t>
  </si>
  <si>
    <t>Rata2 Awal</t>
  </si>
  <si>
    <t>Kec. Miri</t>
  </si>
  <si>
    <t>Kedawung</t>
  </si>
  <si>
    <t>Kenatan</t>
  </si>
  <si>
    <t>Tangen</t>
  </si>
  <si>
    <t>Wd. Ketro</t>
  </si>
  <si>
    <t>CH 3 BULANAN</t>
  </si>
  <si>
    <t>SPI 3 BULANAN</t>
  </si>
  <si>
    <t>SPI Tahunan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</si>
</sst>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7894D-7D45-43C5-84D5-671D371D4DC9}">
  <dimension ref="A1:AC36"/>
  <sheetViews>
    <sheetView zoomScale="80" zoomScaleNormal="80" workbookViewId="0">
      <selection activeCell="N14" sqref="N14"/>
    </sheetView>
  </sheetViews>
  <sheetFormatPr defaultRowHeight="14.4" x14ac:dyDescent="0.3"/>
  <cols>
    <col min="29" max="29" width="11" customWidth="1"/>
  </cols>
  <sheetData>
    <row r="1" spans="1:28" x14ac:dyDescent="0.3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x14ac:dyDescent="0.3">
      <c r="A2" s="1" t="s">
        <v>2</v>
      </c>
      <c r="B2" s="1">
        <v>-7.4732700000000003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8" x14ac:dyDescent="0.3">
      <c r="A3" s="1" t="s">
        <v>3</v>
      </c>
      <c r="B3" s="1">
        <v>111.08146000000001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x14ac:dyDescent="0.3">
      <c r="A4" s="1" t="s">
        <v>4</v>
      </c>
      <c r="B4" s="1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8" x14ac:dyDescent="0.3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8" x14ac:dyDescent="0.3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</row>
    <row r="8" spans="1:28" x14ac:dyDescent="0.3">
      <c r="A8" s="1">
        <v>2005</v>
      </c>
      <c r="B8" s="1" t="s">
        <v>20</v>
      </c>
      <c r="C8" s="1" t="s">
        <v>20</v>
      </c>
      <c r="D8" s="1" t="s">
        <v>20</v>
      </c>
      <c r="E8" s="1" t="s">
        <v>20</v>
      </c>
      <c r="F8" s="1" t="s">
        <v>20</v>
      </c>
      <c r="G8" s="1" t="s">
        <v>20</v>
      </c>
      <c r="H8" s="1" t="s">
        <v>20</v>
      </c>
      <c r="I8" s="1" t="s">
        <v>20</v>
      </c>
      <c r="J8" s="1" t="s">
        <v>20</v>
      </c>
      <c r="K8" s="1" t="s">
        <v>20</v>
      </c>
      <c r="L8" s="1" t="s">
        <v>20</v>
      </c>
      <c r="M8" s="1" t="s">
        <v>20</v>
      </c>
      <c r="N8" s="1"/>
    </row>
    <row r="9" spans="1:28" x14ac:dyDescent="0.3">
      <c r="A9" s="1">
        <v>2006</v>
      </c>
      <c r="B9" s="1" t="s">
        <v>20</v>
      </c>
      <c r="C9" s="1" t="s">
        <v>20</v>
      </c>
      <c r="D9" s="1" t="s">
        <v>20</v>
      </c>
      <c r="E9" s="1" t="s">
        <v>20</v>
      </c>
      <c r="F9" s="1" t="s">
        <v>20</v>
      </c>
      <c r="G9" s="1" t="s">
        <v>20</v>
      </c>
      <c r="H9" s="1" t="s">
        <v>20</v>
      </c>
      <c r="I9" s="1" t="s">
        <v>20</v>
      </c>
      <c r="J9" s="1" t="s">
        <v>20</v>
      </c>
      <c r="K9" s="1" t="s">
        <v>20</v>
      </c>
      <c r="L9" s="1">
        <v>112</v>
      </c>
      <c r="M9" s="1">
        <v>247</v>
      </c>
      <c r="N9" s="1"/>
    </row>
    <row r="10" spans="1:28" x14ac:dyDescent="0.3">
      <c r="A10" s="1">
        <v>2007</v>
      </c>
      <c r="B10" s="1">
        <v>90</v>
      </c>
      <c r="C10" s="1">
        <v>420</v>
      </c>
      <c r="D10" s="1">
        <v>436</v>
      </c>
      <c r="E10" s="1">
        <v>455</v>
      </c>
      <c r="F10" s="1">
        <v>87</v>
      </c>
      <c r="G10" s="1">
        <v>53</v>
      </c>
      <c r="H10" s="1">
        <v>34</v>
      </c>
      <c r="I10" s="1">
        <v>0</v>
      </c>
      <c r="J10" s="1">
        <v>0</v>
      </c>
      <c r="K10" s="1">
        <v>117</v>
      </c>
      <c r="L10" s="1">
        <v>280</v>
      </c>
      <c r="M10" s="1">
        <v>780</v>
      </c>
      <c r="N10" s="1">
        <f>SUM(B10:M10)</f>
        <v>2752</v>
      </c>
    </row>
    <row r="11" spans="1:28" x14ac:dyDescent="0.3">
      <c r="A11" s="1">
        <v>2008</v>
      </c>
      <c r="B11" s="1">
        <v>276</v>
      </c>
      <c r="C11" s="1">
        <v>264</v>
      </c>
      <c r="D11" s="1">
        <v>518</v>
      </c>
      <c r="E11" s="1">
        <v>160</v>
      </c>
      <c r="F11" s="1">
        <v>104</v>
      </c>
      <c r="G11" s="1">
        <v>12</v>
      </c>
      <c r="H11" s="1">
        <v>0</v>
      </c>
      <c r="I11" s="1">
        <v>15</v>
      </c>
      <c r="J11" s="1">
        <v>0</v>
      </c>
      <c r="K11" s="1">
        <v>171</v>
      </c>
      <c r="L11" s="1">
        <v>262</v>
      </c>
      <c r="M11" s="1">
        <v>149</v>
      </c>
      <c r="N11" s="1">
        <f t="shared" ref="N11:N23" si="0">SUM(B11:M11)</f>
        <v>1931</v>
      </c>
    </row>
    <row r="12" spans="1:28" x14ac:dyDescent="0.3">
      <c r="A12" s="1">
        <v>2009</v>
      </c>
      <c r="B12" s="1">
        <v>482</v>
      </c>
      <c r="C12" s="1">
        <v>397</v>
      </c>
      <c r="D12" s="1">
        <v>368</v>
      </c>
      <c r="E12" s="1">
        <v>109</v>
      </c>
      <c r="F12" s="1">
        <v>230</v>
      </c>
      <c r="G12" s="1">
        <v>42</v>
      </c>
      <c r="H12" s="1">
        <v>2</v>
      </c>
      <c r="I12" s="1">
        <v>0</v>
      </c>
      <c r="J12" s="1">
        <v>0</v>
      </c>
      <c r="K12" s="1">
        <v>67</v>
      </c>
      <c r="L12" s="1">
        <v>158</v>
      </c>
      <c r="M12" s="1" t="s">
        <v>20</v>
      </c>
      <c r="N12" s="1">
        <f>SUM(B12:M12)</f>
        <v>1855</v>
      </c>
      <c r="P12" s="11" t="s">
        <v>34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x14ac:dyDescent="0.3">
      <c r="A13" s="1">
        <v>2010</v>
      </c>
      <c r="B13" s="1" t="s">
        <v>20</v>
      </c>
      <c r="C13" s="1" t="s">
        <v>20</v>
      </c>
      <c r="D13" s="1" t="s">
        <v>20</v>
      </c>
      <c r="E13" s="1" t="s">
        <v>20</v>
      </c>
      <c r="F13" s="1" t="s">
        <v>20</v>
      </c>
      <c r="G13" s="1" t="s">
        <v>20</v>
      </c>
      <c r="H13" s="1" t="s">
        <v>20</v>
      </c>
      <c r="I13" s="1">
        <v>105</v>
      </c>
      <c r="J13" s="1">
        <v>196</v>
      </c>
      <c r="K13" s="1">
        <v>237</v>
      </c>
      <c r="L13" s="1">
        <v>283</v>
      </c>
      <c r="M13" s="1">
        <v>241</v>
      </c>
      <c r="N13" s="1">
        <f t="shared" si="0"/>
        <v>1062</v>
      </c>
      <c r="P13" s="3" t="s">
        <v>6</v>
      </c>
      <c r="Q13" s="3" t="s">
        <v>7</v>
      </c>
      <c r="R13" s="3" t="s">
        <v>8</v>
      </c>
      <c r="S13" s="3" t="s">
        <v>9</v>
      </c>
      <c r="T13" s="3" t="s">
        <v>10</v>
      </c>
      <c r="U13" s="3" t="s">
        <v>11</v>
      </c>
      <c r="V13" s="3" t="s">
        <v>12</v>
      </c>
      <c r="W13" s="3" t="s">
        <v>13</v>
      </c>
      <c r="X13" s="3" t="s">
        <v>14</v>
      </c>
      <c r="Y13" s="3" t="s">
        <v>15</v>
      </c>
      <c r="Z13" s="3" t="s">
        <v>16</v>
      </c>
      <c r="AA13" s="3" t="s">
        <v>17</v>
      </c>
      <c r="AB13" s="3" t="s">
        <v>18</v>
      </c>
    </row>
    <row r="14" spans="1:28" x14ac:dyDescent="0.3">
      <c r="A14" s="1">
        <v>2011</v>
      </c>
      <c r="B14" s="1">
        <v>293</v>
      </c>
      <c r="C14" s="1">
        <v>221</v>
      </c>
      <c r="D14" s="1">
        <v>485</v>
      </c>
      <c r="E14" s="1">
        <v>196</v>
      </c>
      <c r="F14" s="1">
        <v>235</v>
      </c>
      <c r="G14" s="1">
        <v>8</v>
      </c>
      <c r="H14" s="1">
        <v>23</v>
      </c>
      <c r="I14" s="1">
        <v>0</v>
      </c>
      <c r="J14" s="1">
        <v>26</v>
      </c>
      <c r="K14" s="1">
        <v>45</v>
      </c>
      <c r="L14" s="1">
        <v>364</v>
      </c>
      <c r="M14" s="1">
        <v>143</v>
      </c>
      <c r="N14" s="1">
        <f t="shared" si="0"/>
        <v>2039</v>
      </c>
      <c r="P14" s="3">
        <v>2011</v>
      </c>
      <c r="Q14" s="4">
        <f t="shared" ref="Q14:Q23" si="1">(L13+M13+B14)/3</f>
        <v>272.33333333333331</v>
      </c>
      <c r="R14" s="4">
        <f>(M13+B14+C14)/3</f>
        <v>251.66666666666666</v>
      </c>
      <c r="S14" s="4">
        <f t="shared" ref="S14:AB14" si="2">(B14+C14+D14)/3</f>
        <v>333</v>
      </c>
      <c r="T14" s="4">
        <f t="shared" si="2"/>
        <v>300.66666666666669</v>
      </c>
      <c r="U14" s="4">
        <f t="shared" si="2"/>
        <v>305.33333333333331</v>
      </c>
      <c r="V14" s="4">
        <f t="shared" si="2"/>
        <v>146.33333333333334</v>
      </c>
      <c r="W14" s="4">
        <f t="shared" si="2"/>
        <v>88.666666666666671</v>
      </c>
      <c r="X14" s="4">
        <f t="shared" si="2"/>
        <v>10.333333333333334</v>
      </c>
      <c r="Y14" s="4">
        <f t="shared" si="2"/>
        <v>16.333333333333332</v>
      </c>
      <c r="Z14" s="4">
        <f t="shared" si="2"/>
        <v>23.666666666666668</v>
      </c>
      <c r="AA14" s="4">
        <f t="shared" si="2"/>
        <v>145</v>
      </c>
      <c r="AB14" s="4">
        <f t="shared" si="2"/>
        <v>184</v>
      </c>
    </row>
    <row r="15" spans="1:28" x14ac:dyDescent="0.3">
      <c r="A15" s="1">
        <v>2012</v>
      </c>
      <c r="B15" s="1">
        <v>603</v>
      </c>
      <c r="C15" s="1">
        <v>275</v>
      </c>
      <c r="D15" s="1">
        <v>149</v>
      </c>
      <c r="E15" s="1">
        <v>151</v>
      </c>
      <c r="F15" s="1">
        <v>51</v>
      </c>
      <c r="G15" s="1">
        <v>45</v>
      </c>
      <c r="H15" s="1">
        <v>0</v>
      </c>
      <c r="I15" s="1">
        <v>0</v>
      </c>
      <c r="J15" s="1">
        <v>0</v>
      </c>
      <c r="K15" s="1">
        <v>50</v>
      </c>
      <c r="L15" s="1">
        <v>360</v>
      </c>
      <c r="M15" s="1">
        <v>221</v>
      </c>
      <c r="N15" s="1">
        <f t="shared" si="0"/>
        <v>1905</v>
      </c>
      <c r="P15" s="3">
        <v>2012</v>
      </c>
      <c r="Q15" s="4">
        <f t="shared" si="1"/>
        <v>370</v>
      </c>
      <c r="R15" s="4">
        <f>(M14+B15+C15)/3</f>
        <v>340.33333333333331</v>
      </c>
      <c r="S15" s="4">
        <f>(B15+C15+D15)/3</f>
        <v>342.33333333333331</v>
      </c>
      <c r="T15" s="4">
        <f>(C15+D15+E15)/3</f>
        <v>191.66666666666666</v>
      </c>
      <c r="U15" s="4">
        <f>(D15+E15+F15)/3</f>
        <v>117</v>
      </c>
      <c r="V15" s="4">
        <f>(E15+F15+G15)/3</f>
        <v>82.333333333333329</v>
      </c>
      <c r="W15" s="4">
        <f t="shared" ref="W15:X23" si="3">(F15+G15+H15)/3</f>
        <v>32</v>
      </c>
      <c r="X15" s="4">
        <f>(G15+H15+I15)/3</f>
        <v>15</v>
      </c>
      <c r="Y15" s="4">
        <f t="shared" ref="Y15:AB23" si="4">(H15+I15+J15)/3</f>
        <v>0</v>
      </c>
      <c r="Z15" s="4">
        <f t="shared" si="4"/>
        <v>16.666666666666668</v>
      </c>
      <c r="AA15" s="4">
        <f t="shared" si="4"/>
        <v>136.66666666666666</v>
      </c>
      <c r="AB15" s="4">
        <f t="shared" si="4"/>
        <v>210.33333333333334</v>
      </c>
    </row>
    <row r="16" spans="1:28" x14ac:dyDescent="0.3">
      <c r="A16" s="1">
        <v>2013</v>
      </c>
      <c r="B16" s="1">
        <v>369</v>
      </c>
      <c r="C16" s="1">
        <v>233</v>
      </c>
      <c r="D16" s="1">
        <v>297</v>
      </c>
      <c r="E16" s="1">
        <v>405</v>
      </c>
      <c r="F16" s="1">
        <v>125</v>
      </c>
      <c r="G16" s="1">
        <v>65</v>
      </c>
      <c r="H16" s="1">
        <v>168</v>
      </c>
      <c r="I16" s="1">
        <v>0</v>
      </c>
      <c r="J16" s="1">
        <v>0</v>
      </c>
      <c r="K16" s="1">
        <v>113</v>
      </c>
      <c r="L16" s="1">
        <v>204</v>
      </c>
      <c r="M16" s="1">
        <v>360</v>
      </c>
      <c r="N16" s="1">
        <f t="shared" si="0"/>
        <v>2339</v>
      </c>
      <c r="P16" s="3">
        <v>2013</v>
      </c>
      <c r="Q16" s="4">
        <f t="shared" si="1"/>
        <v>316.66666666666669</v>
      </c>
      <c r="R16" s="4">
        <f t="shared" ref="R16:R23" si="5">(M15+B16+C16)/3</f>
        <v>274.33333333333331</v>
      </c>
      <c r="S16" s="4">
        <f t="shared" ref="S16:V23" si="6">(B16+C16+D16)/3</f>
        <v>299.66666666666669</v>
      </c>
      <c r="T16" s="4">
        <f t="shared" si="6"/>
        <v>311.66666666666669</v>
      </c>
      <c r="U16" s="4">
        <f t="shared" si="6"/>
        <v>275.66666666666669</v>
      </c>
      <c r="V16" s="4">
        <f t="shared" si="6"/>
        <v>198.33333333333334</v>
      </c>
      <c r="W16" s="4">
        <f t="shared" si="3"/>
        <v>119.33333333333333</v>
      </c>
      <c r="X16" s="4">
        <f t="shared" si="3"/>
        <v>77.666666666666671</v>
      </c>
      <c r="Y16" s="4">
        <f t="shared" si="4"/>
        <v>56</v>
      </c>
      <c r="Z16" s="4">
        <f t="shared" si="4"/>
        <v>37.666666666666664</v>
      </c>
      <c r="AA16" s="4">
        <f t="shared" si="4"/>
        <v>105.66666666666667</v>
      </c>
      <c r="AB16" s="4">
        <f t="shared" si="4"/>
        <v>225.66666666666666</v>
      </c>
    </row>
    <row r="17" spans="1:29" x14ac:dyDescent="0.3">
      <c r="A17" s="1">
        <v>2014</v>
      </c>
      <c r="B17" s="1">
        <v>83</v>
      </c>
      <c r="C17" s="1">
        <v>124</v>
      </c>
      <c r="D17" s="1">
        <v>188</v>
      </c>
      <c r="E17" s="1">
        <v>184</v>
      </c>
      <c r="F17" s="1">
        <v>75</v>
      </c>
      <c r="G17" s="1">
        <v>123</v>
      </c>
      <c r="H17" s="1">
        <v>6</v>
      </c>
      <c r="I17" s="1">
        <v>0</v>
      </c>
      <c r="J17" s="1">
        <v>0</v>
      </c>
      <c r="K17" s="1">
        <v>25</v>
      </c>
      <c r="L17" s="1">
        <v>318</v>
      </c>
      <c r="M17" s="1">
        <v>164</v>
      </c>
      <c r="N17" s="1">
        <f t="shared" si="0"/>
        <v>1290</v>
      </c>
      <c r="P17" s="3">
        <v>2014</v>
      </c>
      <c r="Q17" s="4">
        <f t="shared" si="1"/>
        <v>215.66666666666666</v>
      </c>
      <c r="R17" s="4">
        <f t="shared" si="5"/>
        <v>189</v>
      </c>
      <c r="S17" s="4">
        <f t="shared" si="6"/>
        <v>131.66666666666666</v>
      </c>
      <c r="T17" s="4">
        <f t="shared" si="6"/>
        <v>165.33333333333334</v>
      </c>
      <c r="U17" s="4">
        <f t="shared" si="6"/>
        <v>149</v>
      </c>
      <c r="V17" s="4">
        <f t="shared" si="6"/>
        <v>127.33333333333333</v>
      </c>
      <c r="W17" s="4">
        <f t="shared" si="3"/>
        <v>68</v>
      </c>
      <c r="X17" s="4">
        <f t="shared" si="3"/>
        <v>43</v>
      </c>
      <c r="Y17" s="4">
        <f t="shared" si="4"/>
        <v>2</v>
      </c>
      <c r="Z17" s="4">
        <f t="shared" si="4"/>
        <v>8.3333333333333339</v>
      </c>
      <c r="AA17" s="4">
        <f t="shared" si="4"/>
        <v>114.33333333333333</v>
      </c>
      <c r="AB17" s="4">
        <f t="shared" si="4"/>
        <v>169</v>
      </c>
    </row>
    <row r="18" spans="1:29" x14ac:dyDescent="0.3">
      <c r="A18" s="1">
        <v>2015</v>
      </c>
      <c r="B18" s="1">
        <v>155</v>
      </c>
      <c r="C18" s="1">
        <v>809</v>
      </c>
      <c r="D18" s="1">
        <v>275</v>
      </c>
      <c r="E18" s="1">
        <v>354</v>
      </c>
      <c r="F18" s="1">
        <v>10</v>
      </c>
      <c r="G18" s="1">
        <v>0</v>
      </c>
      <c r="H18" s="1">
        <v>0</v>
      </c>
      <c r="I18" s="1">
        <v>16</v>
      </c>
      <c r="J18" s="1">
        <v>0</v>
      </c>
      <c r="K18" s="1">
        <v>0</v>
      </c>
      <c r="L18" s="1">
        <v>0</v>
      </c>
      <c r="M18" s="1">
        <v>188</v>
      </c>
      <c r="N18" s="1">
        <f t="shared" si="0"/>
        <v>1807</v>
      </c>
      <c r="P18" s="3">
        <v>2015</v>
      </c>
      <c r="Q18" s="4">
        <f t="shared" si="1"/>
        <v>212.33333333333334</v>
      </c>
      <c r="R18" s="4">
        <f t="shared" si="5"/>
        <v>376</v>
      </c>
      <c r="S18" s="4">
        <f t="shared" si="6"/>
        <v>413</v>
      </c>
      <c r="T18" s="4">
        <f t="shared" si="6"/>
        <v>479.33333333333331</v>
      </c>
      <c r="U18" s="4">
        <f t="shared" si="6"/>
        <v>213</v>
      </c>
      <c r="V18" s="4">
        <f t="shared" si="6"/>
        <v>121.33333333333333</v>
      </c>
      <c r="W18" s="4">
        <f t="shared" si="3"/>
        <v>3.3333333333333335</v>
      </c>
      <c r="X18" s="4">
        <f t="shared" si="3"/>
        <v>5.333333333333333</v>
      </c>
      <c r="Y18" s="4">
        <f t="shared" si="4"/>
        <v>5.333333333333333</v>
      </c>
      <c r="Z18" s="4">
        <f t="shared" si="4"/>
        <v>5.333333333333333</v>
      </c>
      <c r="AA18" s="4">
        <f t="shared" si="4"/>
        <v>0</v>
      </c>
      <c r="AB18" s="4">
        <f t="shared" si="4"/>
        <v>62.666666666666664</v>
      </c>
    </row>
    <row r="19" spans="1:29" x14ac:dyDescent="0.3">
      <c r="A19" s="1">
        <v>2016</v>
      </c>
      <c r="B19" s="1">
        <v>166</v>
      </c>
      <c r="C19" s="1">
        <v>580</v>
      </c>
      <c r="D19" s="1">
        <v>397</v>
      </c>
      <c r="E19" s="1">
        <v>241</v>
      </c>
      <c r="F19" s="1">
        <v>85</v>
      </c>
      <c r="G19" s="1">
        <v>181</v>
      </c>
      <c r="H19" s="1">
        <v>197</v>
      </c>
      <c r="I19" s="1">
        <v>83</v>
      </c>
      <c r="J19" s="1">
        <v>140</v>
      </c>
      <c r="K19" s="1">
        <v>177</v>
      </c>
      <c r="L19" s="1">
        <v>389</v>
      </c>
      <c r="M19" s="1">
        <v>190</v>
      </c>
      <c r="N19" s="1">
        <f t="shared" si="0"/>
        <v>2826</v>
      </c>
      <c r="P19" s="3">
        <v>2016</v>
      </c>
      <c r="Q19" s="4">
        <f t="shared" si="1"/>
        <v>118</v>
      </c>
      <c r="R19" s="4">
        <f t="shared" si="5"/>
        <v>311.33333333333331</v>
      </c>
      <c r="S19" s="4">
        <f t="shared" si="6"/>
        <v>381</v>
      </c>
      <c r="T19" s="4">
        <f t="shared" si="6"/>
        <v>406</v>
      </c>
      <c r="U19" s="4">
        <f t="shared" si="6"/>
        <v>241</v>
      </c>
      <c r="V19" s="4">
        <f t="shared" si="6"/>
        <v>169</v>
      </c>
      <c r="W19" s="4">
        <f t="shared" si="3"/>
        <v>154.33333333333334</v>
      </c>
      <c r="X19" s="4">
        <f t="shared" si="3"/>
        <v>153.66666666666666</v>
      </c>
      <c r="Y19" s="4">
        <f t="shared" si="4"/>
        <v>140</v>
      </c>
      <c r="Z19" s="4">
        <f t="shared" si="4"/>
        <v>133.33333333333334</v>
      </c>
      <c r="AA19" s="4">
        <f t="shared" si="4"/>
        <v>235.33333333333334</v>
      </c>
      <c r="AB19" s="4">
        <f t="shared" si="4"/>
        <v>252</v>
      </c>
    </row>
    <row r="20" spans="1:29" x14ac:dyDescent="0.3">
      <c r="A20" s="1">
        <v>2017</v>
      </c>
      <c r="B20" s="1">
        <v>421</v>
      </c>
      <c r="C20" s="1">
        <v>440</v>
      </c>
      <c r="D20" s="1">
        <v>241</v>
      </c>
      <c r="E20" s="1">
        <v>416</v>
      </c>
      <c r="F20" s="1">
        <v>84</v>
      </c>
      <c r="G20" s="1">
        <v>10</v>
      </c>
      <c r="H20" s="1">
        <v>18</v>
      </c>
      <c r="I20" s="1">
        <v>0</v>
      </c>
      <c r="J20" s="1">
        <v>17</v>
      </c>
      <c r="K20" s="1">
        <v>126</v>
      </c>
      <c r="L20" s="1">
        <v>302</v>
      </c>
      <c r="M20" s="1">
        <v>485</v>
      </c>
      <c r="N20" s="1">
        <f t="shared" si="0"/>
        <v>2560</v>
      </c>
      <c r="P20" s="3">
        <v>2017</v>
      </c>
      <c r="Q20" s="4">
        <f t="shared" si="1"/>
        <v>333.33333333333331</v>
      </c>
      <c r="R20" s="4">
        <f t="shared" si="5"/>
        <v>350.33333333333331</v>
      </c>
      <c r="S20" s="4">
        <f t="shared" si="6"/>
        <v>367.33333333333331</v>
      </c>
      <c r="T20" s="4">
        <f t="shared" si="6"/>
        <v>365.66666666666669</v>
      </c>
      <c r="U20" s="4">
        <f t="shared" si="6"/>
        <v>247</v>
      </c>
      <c r="V20" s="4">
        <f t="shared" si="6"/>
        <v>170</v>
      </c>
      <c r="W20" s="4">
        <f t="shared" si="3"/>
        <v>37.333333333333336</v>
      </c>
      <c r="X20" s="4">
        <f t="shared" si="3"/>
        <v>9.3333333333333339</v>
      </c>
      <c r="Y20" s="4">
        <f t="shared" si="4"/>
        <v>11.666666666666666</v>
      </c>
      <c r="Z20" s="4">
        <f t="shared" si="4"/>
        <v>47.666666666666664</v>
      </c>
      <c r="AA20" s="4">
        <f t="shared" si="4"/>
        <v>148.33333333333334</v>
      </c>
      <c r="AB20" s="4">
        <f t="shared" si="4"/>
        <v>304.33333333333331</v>
      </c>
    </row>
    <row r="21" spans="1:29" x14ac:dyDescent="0.3">
      <c r="A21" s="1">
        <v>2018</v>
      </c>
      <c r="B21" s="1">
        <v>438</v>
      </c>
      <c r="C21" s="1">
        <v>233</v>
      </c>
      <c r="D21" s="1">
        <v>404</v>
      </c>
      <c r="E21" s="1">
        <v>578</v>
      </c>
      <c r="F21" s="1">
        <v>15</v>
      </c>
      <c r="G21" s="1">
        <v>0</v>
      </c>
      <c r="H21" s="1">
        <v>0</v>
      </c>
      <c r="I21" s="1">
        <v>0</v>
      </c>
      <c r="J21" s="1">
        <v>0</v>
      </c>
      <c r="K21" s="1">
        <v>42</v>
      </c>
      <c r="L21" s="1">
        <v>217</v>
      </c>
      <c r="M21" s="1">
        <v>118</v>
      </c>
      <c r="N21" s="1">
        <f t="shared" si="0"/>
        <v>2045</v>
      </c>
      <c r="P21" s="3">
        <v>2018</v>
      </c>
      <c r="Q21" s="4">
        <f t="shared" si="1"/>
        <v>408.33333333333331</v>
      </c>
      <c r="R21" s="4">
        <f t="shared" si="5"/>
        <v>385.33333333333331</v>
      </c>
      <c r="S21" s="4">
        <f t="shared" si="6"/>
        <v>358.33333333333331</v>
      </c>
      <c r="T21" s="4">
        <f t="shared" si="6"/>
        <v>405</v>
      </c>
      <c r="U21" s="4">
        <f t="shared" si="6"/>
        <v>332.33333333333331</v>
      </c>
      <c r="V21" s="4">
        <f t="shared" si="6"/>
        <v>197.66666666666666</v>
      </c>
      <c r="W21" s="4">
        <f t="shared" si="3"/>
        <v>5</v>
      </c>
      <c r="X21" s="4">
        <f t="shared" si="3"/>
        <v>0</v>
      </c>
      <c r="Y21" s="4">
        <f t="shared" si="4"/>
        <v>0</v>
      </c>
      <c r="Z21" s="4">
        <f t="shared" si="4"/>
        <v>14</v>
      </c>
      <c r="AA21" s="4">
        <f t="shared" si="4"/>
        <v>86.333333333333329</v>
      </c>
      <c r="AB21" s="4">
        <f t="shared" si="4"/>
        <v>125.66666666666667</v>
      </c>
    </row>
    <row r="22" spans="1:29" x14ac:dyDescent="0.3">
      <c r="A22" s="1">
        <v>2019</v>
      </c>
      <c r="B22" s="1">
        <v>263</v>
      </c>
      <c r="C22" s="1">
        <v>287</v>
      </c>
      <c r="D22" s="1">
        <v>386</v>
      </c>
      <c r="E22" s="1">
        <v>164</v>
      </c>
      <c r="F22" s="1">
        <v>79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77</v>
      </c>
      <c r="M22" s="1">
        <v>357</v>
      </c>
      <c r="N22" s="1">
        <f t="shared" si="0"/>
        <v>1613</v>
      </c>
      <c r="P22" s="3">
        <v>2019</v>
      </c>
      <c r="Q22" s="4">
        <f t="shared" si="1"/>
        <v>199.33333333333334</v>
      </c>
      <c r="R22" s="4">
        <f t="shared" si="5"/>
        <v>222.66666666666666</v>
      </c>
      <c r="S22" s="4">
        <f t="shared" si="6"/>
        <v>312</v>
      </c>
      <c r="T22" s="4">
        <f t="shared" si="6"/>
        <v>279</v>
      </c>
      <c r="U22" s="4">
        <f t="shared" si="6"/>
        <v>209.66666666666666</v>
      </c>
      <c r="V22" s="4">
        <f t="shared" si="6"/>
        <v>81</v>
      </c>
      <c r="W22" s="4">
        <f t="shared" si="3"/>
        <v>26.333333333333332</v>
      </c>
      <c r="X22" s="4">
        <f t="shared" si="3"/>
        <v>0</v>
      </c>
      <c r="Y22" s="4">
        <f t="shared" si="4"/>
        <v>0</v>
      </c>
      <c r="Z22" s="4">
        <f t="shared" si="4"/>
        <v>0</v>
      </c>
      <c r="AA22" s="4">
        <f t="shared" si="4"/>
        <v>25.666666666666668</v>
      </c>
      <c r="AB22" s="4">
        <f t="shared" si="4"/>
        <v>144.66666666666666</v>
      </c>
    </row>
    <row r="23" spans="1:29" x14ac:dyDescent="0.3">
      <c r="A23" s="1">
        <v>2020</v>
      </c>
      <c r="B23" s="1">
        <v>265</v>
      </c>
      <c r="C23" s="1">
        <v>334</v>
      </c>
      <c r="D23" s="1">
        <v>419</v>
      </c>
      <c r="E23" s="1">
        <v>152</v>
      </c>
      <c r="F23" s="1">
        <v>258</v>
      </c>
      <c r="G23" s="1">
        <v>28</v>
      </c>
      <c r="H23" s="1">
        <v>0</v>
      </c>
      <c r="I23" s="1">
        <v>136</v>
      </c>
      <c r="J23" s="1">
        <v>0</v>
      </c>
      <c r="K23" s="1">
        <v>60</v>
      </c>
      <c r="L23" s="1">
        <v>193</v>
      </c>
      <c r="M23" s="1">
        <v>302</v>
      </c>
      <c r="N23" s="1">
        <f t="shared" si="0"/>
        <v>2147</v>
      </c>
      <c r="P23" s="3">
        <v>2020</v>
      </c>
      <c r="Q23" s="4">
        <f t="shared" si="1"/>
        <v>233</v>
      </c>
      <c r="R23" s="4">
        <f t="shared" si="5"/>
        <v>318.66666666666669</v>
      </c>
      <c r="S23" s="4">
        <f t="shared" si="6"/>
        <v>339.33333333333331</v>
      </c>
      <c r="T23" s="4">
        <f t="shared" si="6"/>
        <v>301.66666666666669</v>
      </c>
      <c r="U23" s="4">
        <f t="shared" si="6"/>
        <v>276.33333333333331</v>
      </c>
      <c r="V23" s="4">
        <f t="shared" si="6"/>
        <v>146</v>
      </c>
      <c r="W23" s="4">
        <f t="shared" si="3"/>
        <v>95.333333333333329</v>
      </c>
      <c r="X23" s="4">
        <f t="shared" si="3"/>
        <v>54.666666666666664</v>
      </c>
      <c r="Y23" s="4">
        <f t="shared" si="4"/>
        <v>45.333333333333336</v>
      </c>
      <c r="Z23" s="4">
        <f t="shared" si="4"/>
        <v>65.333333333333329</v>
      </c>
      <c r="AA23" s="4">
        <f t="shared" si="4"/>
        <v>84.333333333333329</v>
      </c>
      <c r="AB23" s="4">
        <f t="shared" si="4"/>
        <v>185</v>
      </c>
    </row>
    <row r="24" spans="1:29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>
        <v>1921.9</v>
      </c>
    </row>
    <row r="25" spans="1:29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29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 t="s">
        <v>21</v>
      </c>
      <c r="N26" s="1">
        <v>1921.9</v>
      </c>
      <c r="P26" s="12" t="s">
        <v>35</v>
      </c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8" t="s">
        <v>36</v>
      </c>
    </row>
    <row r="27" spans="1:29" x14ac:dyDescent="0.3">
      <c r="P27" s="1">
        <v>2011</v>
      </c>
      <c r="Q27" s="6">
        <v>0.15985952355289101</v>
      </c>
      <c r="R27" s="6">
        <v>-0.744056646635746</v>
      </c>
      <c r="S27" s="6">
        <v>0.14868167219718509</v>
      </c>
      <c r="T27" s="6">
        <v>-0.10784314782052418</v>
      </c>
      <c r="U27" s="6">
        <v>1.0095291004988085</v>
      </c>
      <c r="V27" s="6">
        <v>0.15380527531808319</v>
      </c>
      <c r="W27" s="6">
        <v>0.69386486948484316</v>
      </c>
      <c r="X27" s="6">
        <v>-0.36676838823043534</v>
      </c>
      <c r="Y27" s="6">
        <v>0.17651231154003066</v>
      </c>
      <c r="Z27" s="6">
        <v>-6.4145184898227514E-2</v>
      </c>
      <c r="AA27" s="6">
        <v>0.63596856786949463</v>
      </c>
      <c r="AB27" s="6">
        <v>9.4903736983032116E-2</v>
      </c>
      <c r="AC27" s="9">
        <f>(Q27+S27+U27+V27+W27+Y27+AA27+AB27)/8</f>
        <v>0.38414063218054606</v>
      </c>
    </row>
    <row r="28" spans="1:29" x14ac:dyDescent="0.3">
      <c r="P28" s="1">
        <v>2012</v>
      </c>
      <c r="Q28" s="6">
        <v>1.1384090898127892</v>
      </c>
      <c r="R28" s="6">
        <v>0.63531851453047716</v>
      </c>
      <c r="S28" s="6">
        <v>0.25132670199367313</v>
      </c>
      <c r="T28" s="6">
        <v>-1.4603175665746342</v>
      </c>
      <c r="U28" s="6">
        <v>-2.0643721458447528</v>
      </c>
      <c r="V28" s="6">
        <v>-1.651571490076416</v>
      </c>
      <c r="W28" s="6">
        <v>-0.30785520530808119</v>
      </c>
      <c r="X28" s="6">
        <v>-0.20598624196446824</v>
      </c>
      <c r="Y28" s="6">
        <v>-0.52400187038267987</v>
      </c>
      <c r="Z28" s="6">
        <v>-0.33276647316252062</v>
      </c>
      <c r="AA28" s="6">
        <v>0.5205304948662961</v>
      </c>
      <c r="AB28" s="6">
        <v>0.44951733008567629</v>
      </c>
      <c r="AC28" s="9">
        <f>(T28+U28+V28+W28+X28+Y28+Z28)/7</f>
        <v>-0.93526728475907916</v>
      </c>
    </row>
    <row r="29" spans="1:29" x14ac:dyDescent="0.3">
      <c r="P29" s="1">
        <v>2013</v>
      </c>
      <c r="Q29" s="6">
        <v>0.62838860389671658</v>
      </c>
      <c r="R29" s="6">
        <v>-0.36350510788566703</v>
      </c>
      <c r="S29" s="6">
        <v>-0.23406097867956133</v>
      </c>
      <c r="T29" s="6">
        <v>8.4529710026886029E-3</v>
      </c>
      <c r="U29" s="6">
        <v>0.63383371384775011</v>
      </c>
      <c r="V29" s="6">
        <v>1.2562605488744443</v>
      </c>
      <c r="W29" s="6">
        <v>1.0572109297899823</v>
      </c>
      <c r="X29" s="6">
        <v>1.0452887053084861</v>
      </c>
      <c r="Y29" s="6">
        <v>0.95542675077134687</v>
      </c>
      <c r="Z29" s="6">
        <v>0.36270853419754978</v>
      </c>
      <c r="AA29" s="6">
        <v>5.6407762267360662E-2</v>
      </c>
      <c r="AB29" s="6">
        <v>0.64283377091344351</v>
      </c>
      <c r="AC29" s="9">
        <f>(Q29+T29+U29+V29+W29+X29+Y29+Z29+AA29+AB29)/10</f>
        <v>0.66468122908697691</v>
      </c>
    </row>
    <row r="30" spans="1:29" x14ac:dyDescent="0.3">
      <c r="P30" s="1">
        <v>2014</v>
      </c>
      <c r="Q30" s="6">
        <v>-0.51939271734395454</v>
      </c>
      <c r="R30" s="6">
        <v>-1.9351416160589308</v>
      </c>
      <c r="S30" s="6">
        <v>-2.8253246772966225</v>
      </c>
      <c r="T30" s="6">
        <v>-1.8646665270202745</v>
      </c>
      <c r="U30" s="6">
        <v>-1.3750882695680873</v>
      </c>
      <c r="V30" s="6">
        <v>-0.31302484784884732</v>
      </c>
      <c r="W30" s="6">
        <v>0.39990177969567098</v>
      </c>
      <c r="X30" s="6">
        <v>0.47758203049909254</v>
      </c>
      <c r="Y30" s="6">
        <v>-0.36403924811301547</v>
      </c>
      <c r="Z30" s="6">
        <v>-0.74128229416058755</v>
      </c>
      <c r="AA30" s="6">
        <v>0.19199842399237688</v>
      </c>
      <c r="AB30" s="6">
        <v>-0.12208084016260878</v>
      </c>
      <c r="AC30" s="9">
        <f>(Q30+R30+S30+T30+U30+V30+Y30+Z30+AB30)/9</f>
        <v>-1.1177823375081031</v>
      </c>
    </row>
    <row r="31" spans="1:29" x14ac:dyDescent="0.3">
      <c r="P31" s="1">
        <v>2015</v>
      </c>
      <c r="Q31" s="6">
        <v>-0.56300828152341742</v>
      </c>
      <c r="R31" s="6">
        <v>1.1230164135907628</v>
      </c>
      <c r="S31" s="6">
        <v>0.97522311989638388</v>
      </c>
      <c r="T31" s="6">
        <v>1.5215414906391254</v>
      </c>
      <c r="U31" s="6">
        <v>-0.25677271730045925</v>
      </c>
      <c r="V31" s="6">
        <v>-0.47039307939746799</v>
      </c>
      <c r="W31" s="6">
        <v>-1.756465804744217</v>
      </c>
      <c r="X31" s="6">
        <v>-0.57014643578628954</v>
      </c>
      <c r="Y31" s="6">
        <v>-0.19614555853650462</v>
      </c>
      <c r="Z31" s="6">
        <v>-0.92528798025195125</v>
      </c>
      <c r="AA31" s="6">
        <v>-1.2817287565027089</v>
      </c>
      <c r="AB31" s="6">
        <v>-2.2774512561300133</v>
      </c>
      <c r="AC31" s="9">
        <f>(Q31+U31+V31+W31+X31+Y31+Z31+AA31+AB31)/9</f>
        <v>-0.92193331890811436</v>
      </c>
    </row>
    <row r="32" spans="1:29" x14ac:dyDescent="0.3">
      <c r="P32" s="1">
        <v>2016</v>
      </c>
      <c r="Q32" s="6">
        <v>-2.0635367106000522</v>
      </c>
      <c r="R32" s="6">
        <v>0.21355685845374128</v>
      </c>
      <c r="S32" s="6">
        <v>0.65833885002527404</v>
      </c>
      <c r="T32" s="6">
        <v>0.91088745734575149</v>
      </c>
      <c r="U32" s="6">
        <v>0.15975222004144385</v>
      </c>
      <c r="V32" s="6">
        <v>0.66145142802373291</v>
      </c>
      <c r="W32" s="6">
        <v>1.4054342525636323</v>
      </c>
      <c r="X32" s="6">
        <v>1.9151453066980482</v>
      </c>
      <c r="Y32" s="6">
        <v>1.9197551509888475</v>
      </c>
      <c r="Z32" s="6">
        <v>2.0402789347949382</v>
      </c>
      <c r="AA32" s="6">
        <v>1.7009462665668842</v>
      </c>
      <c r="AB32" s="6">
        <v>0.95574136674620214</v>
      </c>
      <c r="AC32" s="9">
        <f>(R32+S32+T32+U32+V32+W32+X32+Y32+Z32+AA32+AB32)/11</f>
        <v>1.1401170992953178</v>
      </c>
    </row>
    <row r="33" spans="16:29" x14ac:dyDescent="0.3">
      <c r="P33" s="1">
        <v>2017</v>
      </c>
      <c r="Q33" s="6">
        <v>0.79342673896104132</v>
      </c>
      <c r="R33" s="6">
        <v>0.77531553104301687</v>
      </c>
      <c r="S33" s="6">
        <v>0.51768664293361755</v>
      </c>
      <c r="T33" s="6">
        <v>0.5437619211542557</v>
      </c>
      <c r="U33" s="6">
        <v>0.24482086068362774</v>
      </c>
      <c r="V33" s="6">
        <v>0.68279787951205062</v>
      </c>
      <c r="W33" s="6">
        <v>-0.17606510262669972</v>
      </c>
      <c r="X33" s="6">
        <v>-0.40446039411050916</v>
      </c>
      <c r="Y33" s="6">
        <v>3.7907856352747737E-2</v>
      </c>
      <c r="Z33" s="6">
        <v>0.61332650452914228</v>
      </c>
      <c r="AA33" s="6">
        <v>0.68114041534109526</v>
      </c>
      <c r="AB33" s="6">
        <v>1.5195477389670267</v>
      </c>
      <c r="AC33" s="9">
        <f>(Q33+R33+S33+T33+U33+V33+Y33+Z33+AA33+AB33)/10</f>
        <v>0.64097320894776222</v>
      </c>
    </row>
    <row r="34" spans="16:29" x14ac:dyDescent="0.3">
      <c r="P34" s="1">
        <v>2018</v>
      </c>
      <c r="Q34" s="6">
        <v>1.4760340056519157</v>
      </c>
      <c r="R34" s="6">
        <v>1.2455751499209535</v>
      </c>
      <c r="S34" s="6">
        <v>0.42318970536861644</v>
      </c>
      <c r="T34" s="6">
        <v>0.90208076741447651</v>
      </c>
      <c r="U34" s="6">
        <v>1.3312171453482238</v>
      </c>
      <c r="V34" s="6">
        <v>1.2434048763465806</v>
      </c>
      <c r="W34" s="6">
        <v>-1.5458849107914994</v>
      </c>
      <c r="X34" s="6">
        <v>-0.84145671735478367</v>
      </c>
      <c r="Y34" s="6">
        <v>-0.52400187038267987</v>
      </c>
      <c r="Z34" s="6">
        <v>-0.45043965956668353</v>
      </c>
      <c r="AA34" s="6">
        <v>-0.26369173645552313</v>
      </c>
      <c r="AB34" s="6">
        <v>-0.83481925580801075</v>
      </c>
      <c r="AC34" s="9">
        <f>(W34+X34+Y34+Z34+AA34+AB34)/6</f>
        <v>-0.74338235839319677</v>
      </c>
    </row>
    <row r="35" spans="16:29" x14ac:dyDescent="0.3">
      <c r="P35" s="1">
        <v>2019</v>
      </c>
      <c r="Q35" s="6">
        <v>-0.73773634439048552</v>
      </c>
      <c r="R35" s="6">
        <v>-1.2665999740877969</v>
      </c>
      <c r="S35" s="6">
        <v>-8.918896197628956E-2</v>
      </c>
      <c r="T35" s="6">
        <v>-0.3459165854750188</v>
      </c>
      <c r="U35" s="6">
        <v>-0.30883064056768128</v>
      </c>
      <c r="V35" s="6">
        <v>-1.6982547424664116</v>
      </c>
      <c r="W35" s="6">
        <v>-0.46644338616171743</v>
      </c>
      <c r="X35" s="6">
        <v>-0.84145671735478367</v>
      </c>
      <c r="Y35" s="6">
        <v>-0.52400187038267987</v>
      </c>
      <c r="Z35" s="6">
        <v>-1.2817287565027089</v>
      </c>
      <c r="AA35" s="6">
        <v>-1.2198611915913733</v>
      </c>
      <c r="AB35" s="6">
        <v>-0.50429465394330242</v>
      </c>
      <c r="AC35" s="9">
        <f>(Q35+R35+S35+T35+U35+V35+W35+X35+Y35+Z35+AA35+AB35)/12</f>
        <v>-0.77369281874168738</v>
      </c>
    </row>
    <row r="36" spans="16:29" x14ac:dyDescent="0.3">
      <c r="P36" s="1">
        <v>2020</v>
      </c>
      <c r="Q36" s="6">
        <v>-0.29975608133475928</v>
      </c>
      <c r="R36" s="6">
        <v>0.32252069486125845</v>
      </c>
      <c r="S36" s="6">
        <v>0.21853049036216832</v>
      </c>
      <c r="T36" s="6">
        <v>-9.7147987175312478E-2</v>
      </c>
      <c r="U36" s="6">
        <v>0.64255985858734943</v>
      </c>
      <c r="V36" s="6">
        <v>0.14597356129524597</v>
      </c>
      <c r="W36" s="6">
        <v>0.77901148217903826</v>
      </c>
      <c r="X36" s="6">
        <v>0.68988011853647802</v>
      </c>
      <c r="Y36" s="6">
        <v>0.7859034633953238</v>
      </c>
      <c r="Z36" s="6">
        <v>0.98906071207690993</v>
      </c>
      <c r="AA36" s="6">
        <v>-0.29819785125032827</v>
      </c>
      <c r="AB36" s="6">
        <v>0.10894918078610427</v>
      </c>
      <c r="AC36" s="9">
        <f>(R36+S36+U36+V36+W36+X36+Y36+Z36+AB36)/9</f>
        <v>0.52026550689776407</v>
      </c>
    </row>
  </sheetData>
  <mergeCells count="2">
    <mergeCell ref="P12:AB12"/>
    <mergeCell ref="P26:AB2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6ECEA-937C-4A84-B698-053441993A65}">
  <dimension ref="A1:AC35"/>
  <sheetViews>
    <sheetView tabSelected="1" topLeftCell="A4" workbookViewId="0">
      <selection activeCell="P8" sqref="P8"/>
    </sheetView>
  </sheetViews>
  <sheetFormatPr defaultRowHeight="14.4" x14ac:dyDescent="0.3"/>
  <cols>
    <col min="16" max="16" width="11.5546875" bestFit="1" customWidth="1"/>
    <col min="17" max="28" width="9.21875" bestFit="1" customWidth="1"/>
    <col min="29" max="29" width="11.6640625" customWidth="1"/>
  </cols>
  <sheetData>
    <row r="1" spans="1:28" x14ac:dyDescent="0.3">
      <c r="A1" s="1" t="s">
        <v>0</v>
      </c>
      <c r="B1" s="1" t="s">
        <v>33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x14ac:dyDescent="0.3">
      <c r="A2" s="1" t="s">
        <v>2</v>
      </c>
      <c r="B2" s="1">
        <v>-7.3783099999999999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8" x14ac:dyDescent="0.3">
      <c r="A3" s="1" t="s">
        <v>3</v>
      </c>
      <c r="B3" s="1">
        <v>110.90000999999999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x14ac:dyDescent="0.3">
      <c r="A4" s="1" t="s">
        <v>4</v>
      </c>
      <c r="B4" s="1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8" x14ac:dyDescent="0.3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8" x14ac:dyDescent="0.3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25</v>
      </c>
    </row>
    <row r="8" spans="1:28" x14ac:dyDescent="0.3">
      <c r="A8" s="1">
        <v>2005</v>
      </c>
      <c r="B8" s="1">
        <v>210</v>
      </c>
      <c r="C8" s="1">
        <v>307</v>
      </c>
      <c r="D8" s="1">
        <v>151</v>
      </c>
      <c r="E8" s="1">
        <v>258</v>
      </c>
      <c r="F8" s="1">
        <v>109</v>
      </c>
      <c r="G8" s="1" t="s">
        <v>20</v>
      </c>
      <c r="H8" s="1" t="s">
        <v>20</v>
      </c>
      <c r="I8" s="1" t="s">
        <v>20</v>
      </c>
      <c r="J8" s="1">
        <v>122</v>
      </c>
      <c r="K8" s="1">
        <v>95</v>
      </c>
      <c r="L8" s="1">
        <v>56</v>
      </c>
      <c r="M8" s="1">
        <v>199</v>
      </c>
      <c r="N8" s="1"/>
    </row>
    <row r="9" spans="1:28" x14ac:dyDescent="0.3">
      <c r="A9" s="1">
        <v>2006</v>
      </c>
      <c r="B9" s="1">
        <v>422</v>
      </c>
      <c r="C9" s="1">
        <v>352</v>
      </c>
      <c r="D9" s="1">
        <v>160</v>
      </c>
      <c r="E9" s="1">
        <v>352</v>
      </c>
      <c r="F9" s="1">
        <v>105</v>
      </c>
      <c r="G9" s="1">
        <v>6</v>
      </c>
      <c r="H9" s="1">
        <v>0</v>
      </c>
      <c r="I9" s="1">
        <v>0</v>
      </c>
      <c r="J9" s="1">
        <v>0</v>
      </c>
      <c r="K9" s="1">
        <v>0</v>
      </c>
      <c r="L9" s="1">
        <v>105</v>
      </c>
      <c r="M9" s="1">
        <v>377</v>
      </c>
      <c r="N9" s="1"/>
    </row>
    <row r="10" spans="1:28" x14ac:dyDescent="0.3">
      <c r="A10" s="1">
        <v>2007</v>
      </c>
      <c r="B10" s="1">
        <v>174</v>
      </c>
      <c r="C10" s="1">
        <v>222</v>
      </c>
      <c r="D10" s="1">
        <v>516</v>
      </c>
      <c r="E10" s="1">
        <v>527</v>
      </c>
      <c r="F10" s="1">
        <v>25</v>
      </c>
      <c r="G10" s="1" t="s">
        <v>20</v>
      </c>
      <c r="H10" s="1" t="s">
        <v>20</v>
      </c>
      <c r="I10" s="1" t="s">
        <v>20</v>
      </c>
      <c r="J10" s="1" t="s">
        <v>20</v>
      </c>
      <c r="K10" s="1" t="s">
        <v>20</v>
      </c>
      <c r="L10" s="1" t="s">
        <v>20</v>
      </c>
      <c r="M10" s="1" t="s">
        <v>20</v>
      </c>
      <c r="N10" s="1">
        <f>SUM(B10:M10)</f>
        <v>1464</v>
      </c>
    </row>
    <row r="11" spans="1:28" x14ac:dyDescent="0.3">
      <c r="A11" s="1">
        <v>2008</v>
      </c>
      <c r="B11" s="1" t="s">
        <v>20</v>
      </c>
      <c r="C11" s="1">
        <v>268</v>
      </c>
      <c r="D11" s="1" t="s">
        <v>20</v>
      </c>
      <c r="E11" s="1" t="s">
        <v>20</v>
      </c>
      <c r="F11" s="1" t="s">
        <v>20</v>
      </c>
      <c r="G11" s="1" t="s">
        <v>20</v>
      </c>
      <c r="H11" s="1" t="s">
        <v>20</v>
      </c>
      <c r="I11" s="1" t="s">
        <v>20</v>
      </c>
      <c r="J11" s="1">
        <v>99</v>
      </c>
      <c r="K11" s="1">
        <v>270</v>
      </c>
      <c r="L11" s="1">
        <v>382</v>
      </c>
      <c r="M11" s="1">
        <v>129</v>
      </c>
      <c r="N11" s="1">
        <f t="shared" ref="N11:N23" si="0">SUM(B11:M11)</f>
        <v>1148</v>
      </c>
    </row>
    <row r="12" spans="1:28" x14ac:dyDescent="0.3">
      <c r="A12" s="1">
        <v>2009</v>
      </c>
      <c r="B12" s="1">
        <v>423</v>
      </c>
      <c r="C12" s="1">
        <v>668</v>
      </c>
      <c r="D12" s="1">
        <v>147</v>
      </c>
      <c r="E12" s="1">
        <v>157</v>
      </c>
      <c r="F12" s="1">
        <v>128</v>
      </c>
      <c r="G12" s="1">
        <v>125</v>
      </c>
      <c r="H12" s="1">
        <v>0</v>
      </c>
      <c r="I12" s="1">
        <v>0</v>
      </c>
      <c r="J12" s="1">
        <v>0</v>
      </c>
      <c r="K12" s="1">
        <v>53</v>
      </c>
      <c r="L12" s="1">
        <v>180</v>
      </c>
      <c r="M12" s="1">
        <v>248</v>
      </c>
      <c r="N12" s="1">
        <f t="shared" si="0"/>
        <v>2129</v>
      </c>
      <c r="P12" s="11" t="s">
        <v>34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x14ac:dyDescent="0.3">
      <c r="A13" s="1">
        <v>2010</v>
      </c>
      <c r="B13" s="1">
        <v>288</v>
      </c>
      <c r="C13" s="1">
        <v>238</v>
      </c>
      <c r="D13" s="1">
        <v>442</v>
      </c>
      <c r="E13" s="1">
        <v>208</v>
      </c>
      <c r="F13" s="1">
        <v>231</v>
      </c>
      <c r="G13" s="1">
        <v>79</v>
      </c>
      <c r="H13" s="1">
        <v>19</v>
      </c>
      <c r="I13" s="1">
        <v>70</v>
      </c>
      <c r="J13" s="1">
        <v>152</v>
      </c>
      <c r="K13" s="1">
        <v>366</v>
      </c>
      <c r="L13" s="1">
        <v>302</v>
      </c>
      <c r="M13" s="1">
        <v>340</v>
      </c>
      <c r="N13" s="1">
        <f t="shared" si="0"/>
        <v>2735</v>
      </c>
      <c r="P13" s="3" t="s">
        <v>6</v>
      </c>
      <c r="Q13" s="3" t="s">
        <v>7</v>
      </c>
      <c r="R13" s="3" t="s">
        <v>8</v>
      </c>
      <c r="S13" s="3" t="s">
        <v>9</v>
      </c>
      <c r="T13" s="3" t="s">
        <v>10</v>
      </c>
      <c r="U13" s="3" t="s">
        <v>11</v>
      </c>
      <c r="V13" s="3" t="s">
        <v>12</v>
      </c>
      <c r="W13" s="3" t="s">
        <v>13</v>
      </c>
      <c r="X13" s="3" t="s">
        <v>14</v>
      </c>
      <c r="Y13" s="3" t="s">
        <v>15</v>
      </c>
      <c r="Z13" s="3" t="s">
        <v>16</v>
      </c>
      <c r="AA13" s="3" t="s">
        <v>17</v>
      </c>
      <c r="AB13" s="3" t="s">
        <v>18</v>
      </c>
    </row>
    <row r="14" spans="1:28" x14ac:dyDescent="0.3">
      <c r="A14" s="1">
        <v>2011</v>
      </c>
      <c r="B14" s="1">
        <v>217</v>
      </c>
      <c r="C14" s="1">
        <v>235</v>
      </c>
      <c r="D14" s="1">
        <v>190</v>
      </c>
      <c r="E14" s="1">
        <v>265</v>
      </c>
      <c r="F14" s="1">
        <v>239</v>
      </c>
      <c r="G14" s="1">
        <v>49</v>
      </c>
      <c r="H14" s="1">
        <v>39</v>
      </c>
      <c r="I14" s="1">
        <v>0</v>
      </c>
      <c r="J14" s="1">
        <v>24</v>
      </c>
      <c r="K14" s="1">
        <v>79</v>
      </c>
      <c r="L14" s="1">
        <v>339</v>
      </c>
      <c r="M14" s="1">
        <v>242</v>
      </c>
      <c r="N14" s="1">
        <f t="shared" si="0"/>
        <v>1918</v>
      </c>
      <c r="P14" s="3">
        <v>2011</v>
      </c>
      <c r="Q14" s="4">
        <f t="shared" ref="Q14:Q23" si="1">(L13+M13+B14)/3</f>
        <v>286.33333333333331</v>
      </c>
      <c r="R14" s="4">
        <f>(M13+B14+C14)/3</f>
        <v>264</v>
      </c>
      <c r="S14" s="4">
        <f t="shared" ref="S14:AB14" si="2">(B14+C14+D14)/3</f>
        <v>214</v>
      </c>
      <c r="T14" s="4">
        <f t="shared" si="2"/>
        <v>230</v>
      </c>
      <c r="U14" s="4">
        <f t="shared" si="2"/>
        <v>231.33333333333334</v>
      </c>
      <c r="V14" s="4">
        <f t="shared" si="2"/>
        <v>184.33333333333334</v>
      </c>
      <c r="W14" s="4">
        <f t="shared" si="2"/>
        <v>109</v>
      </c>
      <c r="X14" s="4">
        <f t="shared" si="2"/>
        <v>29.333333333333332</v>
      </c>
      <c r="Y14" s="4">
        <f t="shared" si="2"/>
        <v>21</v>
      </c>
      <c r="Z14" s="4">
        <f t="shared" si="2"/>
        <v>34.333333333333336</v>
      </c>
      <c r="AA14" s="4">
        <f t="shared" si="2"/>
        <v>147.33333333333334</v>
      </c>
      <c r="AB14" s="4">
        <f t="shared" si="2"/>
        <v>220</v>
      </c>
    </row>
    <row r="15" spans="1:28" x14ac:dyDescent="0.3">
      <c r="A15" s="1">
        <v>2012</v>
      </c>
      <c r="B15" s="1">
        <v>485</v>
      </c>
      <c r="C15" s="1">
        <v>249</v>
      </c>
      <c r="D15" s="1">
        <v>184</v>
      </c>
      <c r="E15" s="1">
        <v>151</v>
      </c>
      <c r="F15" s="1">
        <v>54</v>
      </c>
      <c r="G15" s="1">
        <v>80</v>
      </c>
      <c r="H15" s="1">
        <v>0</v>
      </c>
      <c r="I15" s="1">
        <v>0</v>
      </c>
      <c r="J15" s="1">
        <v>0</v>
      </c>
      <c r="K15" s="1">
        <v>155</v>
      </c>
      <c r="L15" s="1">
        <v>231</v>
      </c>
      <c r="M15" s="1">
        <v>239</v>
      </c>
      <c r="N15" s="1">
        <f t="shared" si="0"/>
        <v>1828</v>
      </c>
      <c r="P15" s="3">
        <v>2012</v>
      </c>
      <c r="Q15" s="4">
        <f t="shared" si="1"/>
        <v>355.33333333333331</v>
      </c>
      <c r="R15" s="4">
        <f>(M14+B15+C15)/3</f>
        <v>325.33333333333331</v>
      </c>
      <c r="S15" s="4">
        <f>(B15+C15+D15)/3</f>
        <v>306</v>
      </c>
      <c r="T15" s="4">
        <f>(C15+D15+E15)/3</f>
        <v>194.66666666666666</v>
      </c>
      <c r="U15" s="4">
        <f>(D15+E15+F15)/3</f>
        <v>129.66666666666666</v>
      </c>
      <c r="V15" s="4">
        <f>(E15+F15+G15)/3</f>
        <v>95</v>
      </c>
      <c r="W15" s="4">
        <f t="shared" ref="W15:X23" si="3">(F15+G15+H15)/3</f>
        <v>44.666666666666664</v>
      </c>
      <c r="X15" s="4">
        <f>(G15+H15+I15)/3</f>
        <v>26.666666666666668</v>
      </c>
      <c r="Y15" s="4">
        <f t="shared" ref="Y15:AB23" si="4">(H15+I15+J15)/3</f>
        <v>0</v>
      </c>
      <c r="Z15" s="4">
        <f t="shared" si="4"/>
        <v>51.666666666666664</v>
      </c>
      <c r="AA15" s="4">
        <f t="shared" si="4"/>
        <v>128.66666666666666</v>
      </c>
      <c r="AB15" s="4">
        <f t="shared" si="4"/>
        <v>208.33333333333334</v>
      </c>
    </row>
    <row r="16" spans="1:28" x14ac:dyDescent="0.3">
      <c r="A16" s="1">
        <v>2013</v>
      </c>
      <c r="B16" s="1">
        <v>425</v>
      </c>
      <c r="C16" s="1">
        <v>381</v>
      </c>
      <c r="D16" s="1">
        <v>291</v>
      </c>
      <c r="E16" s="1">
        <v>426</v>
      </c>
      <c r="F16" s="1">
        <v>75</v>
      </c>
      <c r="G16" s="1">
        <v>109</v>
      </c>
      <c r="H16" s="1">
        <v>61</v>
      </c>
      <c r="I16" s="1">
        <v>57</v>
      </c>
      <c r="J16" s="1">
        <v>3</v>
      </c>
      <c r="K16" s="1">
        <v>129</v>
      </c>
      <c r="L16" s="1">
        <v>159</v>
      </c>
      <c r="M16" s="1">
        <v>550</v>
      </c>
      <c r="N16" s="1">
        <f t="shared" si="0"/>
        <v>2666</v>
      </c>
      <c r="P16" s="3">
        <v>2013</v>
      </c>
      <c r="Q16" s="4">
        <f t="shared" si="1"/>
        <v>298.33333333333331</v>
      </c>
      <c r="R16" s="4">
        <f t="shared" ref="R16:R23" si="5">(M15+B16+C16)/3</f>
        <v>348.33333333333331</v>
      </c>
      <c r="S16" s="4">
        <f t="shared" ref="S16:V23" si="6">(B16+C16+D16)/3</f>
        <v>365.66666666666669</v>
      </c>
      <c r="T16" s="4">
        <f t="shared" si="6"/>
        <v>366</v>
      </c>
      <c r="U16" s="4">
        <f t="shared" si="6"/>
        <v>264</v>
      </c>
      <c r="V16" s="4">
        <f t="shared" si="6"/>
        <v>203.33333333333334</v>
      </c>
      <c r="W16" s="4">
        <f t="shared" si="3"/>
        <v>81.666666666666671</v>
      </c>
      <c r="X16" s="4">
        <f t="shared" si="3"/>
        <v>75.666666666666671</v>
      </c>
      <c r="Y16" s="4">
        <f t="shared" si="4"/>
        <v>40.333333333333336</v>
      </c>
      <c r="Z16" s="4">
        <f t="shared" si="4"/>
        <v>63</v>
      </c>
      <c r="AA16" s="4">
        <f t="shared" si="4"/>
        <v>97</v>
      </c>
      <c r="AB16" s="4">
        <f t="shared" si="4"/>
        <v>279.33333333333331</v>
      </c>
    </row>
    <row r="17" spans="1:29" x14ac:dyDescent="0.3">
      <c r="A17" s="1">
        <v>2014</v>
      </c>
      <c r="B17" s="1">
        <v>155</v>
      </c>
      <c r="C17" s="1">
        <v>244</v>
      </c>
      <c r="D17" s="1">
        <v>207</v>
      </c>
      <c r="E17" s="1">
        <v>249</v>
      </c>
      <c r="F17" s="1">
        <v>6</v>
      </c>
      <c r="G17" s="1">
        <v>102</v>
      </c>
      <c r="H17" s="1">
        <v>52</v>
      </c>
      <c r="I17" s="1">
        <v>0</v>
      </c>
      <c r="J17" s="1">
        <v>0</v>
      </c>
      <c r="K17" s="1">
        <v>8</v>
      </c>
      <c r="L17" s="1">
        <v>346</v>
      </c>
      <c r="M17" s="1">
        <v>262</v>
      </c>
      <c r="N17" s="1">
        <f t="shared" si="0"/>
        <v>1631</v>
      </c>
      <c r="P17" s="3">
        <v>2014</v>
      </c>
      <c r="Q17" s="4">
        <f t="shared" si="1"/>
        <v>288</v>
      </c>
      <c r="R17" s="4">
        <f t="shared" si="5"/>
        <v>316.33333333333331</v>
      </c>
      <c r="S17" s="4">
        <f t="shared" si="6"/>
        <v>202</v>
      </c>
      <c r="T17" s="4">
        <f t="shared" si="6"/>
        <v>233.33333333333334</v>
      </c>
      <c r="U17" s="4">
        <f t="shared" si="6"/>
        <v>154</v>
      </c>
      <c r="V17" s="4">
        <f t="shared" si="6"/>
        <v>119</v>
      </c>
      <c r="W17" s="4">
        <f t="shared" si="3"/>
        <v>53.333333333333336</v>
      </c>
      <c r="X17" s="4">
        <f t="shared" si="3"/>
        <v>51.333333333333336</v>
      </c>
      <c r="Y17" s="4">
        <f t="shared" si="4"/>
        <v>17.333333333333332</v>
      </c>
      <c r="Z17" s="4">
        <f t="shared" si="4"/>
        <v>2.6666666666666665</v>
      </c>
      <c r="AA17" s="4">
        <f t="shared" si="4"/>
        <v>118</v>
      </c>
      <c r="AB17" s="4">
        <f t="shared" si="4"/>
        <v>205.33333333333334</v>
      </c>
    </row>
    <row r="18" spans="1:29" x14ac:dyDescent="0.3">
      <c r="A18" s="1">
        <v>2015</v>
      </c>
      <c r="B18" s="1">
        <v>438</v>
      </c>
      <c r="C18" s="1">
        <v>291</v>
      </c>
      <c r="D18" s="1">
        <v>344</v>
      </c>
      <c r="E18" s="1">
        <v>635</v>
      </c>
      <c r="F18" s="1">
        <v>83</v>
      </c>
      <c r="G18" s="1">
        <v>15</v>
      </c>
      <c r="H18" s="1">
        <v>0</v>
      </c>
      <c r="I18" s="1">
        <v>0</v>
      </c>
      <c r="J18" s="1">
        <v>0</v>
      </c>
      <c r="K18" s="1">
        <v>0</v>
      </c>
      <c r="L18" s="1">
        <v>130</v>
      </c>
      <c r="M18" s="1">
        <v>241</v>
      </c>
      <c r="N18" s="1">
        <f t="shared" si="0"/>
        <v>2177</v>
      </c>
      <c r="P18" s="3">
        <v>2015</v>
      </c>
      <c r="Q18" s="4">
        <f t="shared" si="1"/>
        <v>348.66666666666669</v>
      </c>
      <c r="R18" s="4">
        <f t="shared" si="5"/>
        <v>330.33333333333331</v>
      </c>
      <c r="S18" s="4">
        <f t="shared" si="6"/>
        <v>357.66666666666669</v>
      </c>
      <c r="T18" s="4">
        <f t="shared" si="6"/>
        <v>423.33333333333331</v>
      </c>
      <c r="U18" s="4">
        <f t="shared" si="6"/>
        <v>354</v>
      </c>
      <c r="V18" s="4">
        <f t="shared" si="6"/>
        <v>244.33333333333334</v>
      </c>
      <c r="W18" s="4">
        <f t="shared" si="3"/>
        <v>32.666666666666664</v>
      </c>
      <c r="X18" s="4">
        <f t="shared" si="3"/>
        <v>5</v>
      </c>
      <c r="Y18" s="4">
        <f t="shared" si="4"/>
        <v>0</v>
      </c>
      <c r="Z18" s="4">
        <f t="shared" si="4"/>
        <v>0</v>
      </c>
      <c r="AA18" s="4">
        <f t="shared" si="4"/>
        <v>43.333333333333336</v>
      </c>
      <c r="AB18" s="4">
        <f t="shared" si="4"/>
        <v>123.66666666666667</v>
      </c>
    </row>
    <row r="19" spans="1:29" x14ac:dyDescent="0.3">
      <c r="A19" s="1">
        <v>2016</v>
      </c>
      <c r="B19" s="1">
        <v>260</v>
      </c>
      <c r="C19" s="1">
        <v>402</v>
      </c>
      <c r="D19" s="1">
        <v>157</v>
      </c>
      <c r="E19" s="1">
        <v>179</v>
      </c>
      <c r="F19" s="1">
        <v>380</v>
      </c>
      <c r="G19" s="1">
        <v>177</v>
      </c>
      <c r="H19" s="1">
        <v>149</v>
      </c>
      <c r="I19" s="1">
        <v>84</v>
      </c>
      <c r="J19" s="1">
        <v>376</v>
      </c>
      <c r="K19" s="1">
        <v>294</v>
      </c>
      <c r="L19" s="1">
        <v>307</v>
      </c>
      <c r="M19" s="1">
        <v>359</v>
      </c>
      <c r="N19" s="1">
        <f t="shared" si="0"/>
        <v>3124</v>
      </c>
      <c r="P19" s="3">
        <v>2016</v>
      </c>
      <c r="Q19" s="4">
        <f t="shared" si="1"/>
        <v>210.33333333333334</v>
      </c>
      <c r="R19" s="4">
        <f t="shared" si="5"/>
        <v>301</v>
      </c>
      <c r="S19" s="4">
        <f t="shared" si="6"/>
        <v>273</v>
      </c>
      <c r="T19" s="4">
        <f t="shared" si="6"/>
        <v>246</v>
      </c>
      <c r="U19" s="4">
        <f t="shared" si="6"/>
        <v>238.66666666666666</v>
      </c>
      <c r="V19" s="4">
        <f t="shared" si="6"/>
        <v>245.33333333333334</v>
      </c>
      <c r="W19" s="4">
        <f t="shared" si="3"/>
        <v>235.33333333333334</v>
      </c>
      <c r="X19" s="4">
        <f t="shared" si="3"/>
        <v>136.66666666666666</v>
      </c>
      <c r="Y19" s="4">
        <f t="shared" si="4"/>
        <v>203</v>
      </c>
      <c r="Z19" s="4">
        <f t="shared" si="4"/>
        <v>251.33333333333334</v>
      </c>
      <c r="AA19" s="4">
        <f t="shared" si="4"/>
        <v>325.66666666666669</v>
      </c>
      <c r="AB19" s="4">
        <f t="shared" si="4"/>
        <v>320</v>
      </c>
    </row>
    <row r="20" spans="1:29" x14ac:dyDescent="0.3">
      <c r="A20" s="1">
        <v>2017</v>
      </c>
      <c r="B20" s="1">
        <v>486</v>
      </c>
      <c r="C20" s="1">
        <v>428</v>
      </c>
      <c r="D20" s="1">
        <v>263</v>
      </c>
      <c r="E20" s="1">
        <v>153</v>
      </c>
      <c r="F20" s="1">
        <v>186</v>
      </c>
      <c r="G20" s="1">
        <v>72</v>
      </c>
      <c r="H20" s="1">
        <v>11</v>
      </c>
      <c r="I20" s="1">
        <v>0</v>
      </c>
      <c r="J20" s="1">
        <v>52</v>
      </c>
      <c r="K20" s="1">
        <v>240</v>
      </c>
      <c r="L20" s="1">
        <v>311</v>
      </c>
      <c r="M20" s="1">
        <v>285</v>
      </c>
      <c r="N20" s="1">
        <f t="shared" si="0"/>
        <v>2487</v>
      </c>
      <c r="P20" s="3">
        <v>2017</v>
      </c>
      <c r="Q20" s="4">
        <f t="shared" si="1"/>
        <v>384</v>
      </c>
      <c r="R20" s="4">
        <f t="shared" si="5"/>
        <v>424.33333333333331</v>
      </c>
      <c r="S20" s="4">
        <f t="shared" si="6"/>
        <v>392.33333333333331</v>
      </c>
      <c r="T20" s="4">
        <f t="shared" si="6"/>
        <v>281.33333333333331</v>
      </c>
      <c r="U20" s="4">
        <f t="shared" si="6"/>
        <v>200.66666666666666</v>
      </c>
      <c r="V20" s="4">
        <f t="shared" si="6"/>
        <v>137</v>
      </c>
      <c r="W20" s="4">
        <f t="shared" si="3"/>
        <v>89.666666666666671</v>
      </c>
      <c r="X20" s="4">
        <f t="shared" si="3"/>
        <v>27.666666666666668</v>
      </c>
      <c r="Y20" s="4">
        <f t="shared" si="4"/>
        <v>21</v>
      </c>
      <c r="Z20" s="4">
        <f t="shared" si="4"/>
        <v>97.333333333333329</v>
      </c>
      <c r="AA20" s="4">
        <f t="shared" si="4"/>
        <v>201</v>
      </c>
      <c r="AB20" s="4">
        <f t="shared" si="4"/>
        <v>278.66666666666669</v>
      </c>
    </row>
    <row r="21" spans="1:29" x14ac:dyDescent="0.3">
      <c r="A21" s="1">
        <v>2018</v>
      </c>
      <c r="B21" s="1">
        <v>331</v>
      </c>
      <c r="C21" s="1">
        <v>608</v>
      </c>
      <c r="D21" s="1">
        <v>174</v>
      </c>
      <c r="E21" s="1">
        <v>84</v>
      </c>
      <c r="F21" s="1">
        <v>92</v>
      </c>
      <c r="G21" s="1">
        <v>27</v>
      </c>
      <c r="H21" s="1">
        <v>0</v>
      </c>
      <c r="I21" s="1">
        <v>0</v>
      </c>
      <c r="J21" s="1">
        <v>45</v>
      </c>
      <c r="K21" s="1">
        <v>0</v>
      </c>
      <c r="L21" s="1">
        <v>288</v>
      </c>
      <c r="M21" s="1">
        <v>124</v>
      </c>
      <c r="N21" s="1">
        <f t="shared" si="0"/>
        <v>1773</v>
      </c>
      <c r="P21" s="3">
        <v>2018</v>
      </c>
      <c r="Q21" s="4">
        <f t="shared" si="1"/>
        <v>309</v>
      </c>
      <c r="R21" s="4">
        <f t="shared" si="5"/>
        <v>408</v>
      </c>
      <c r="S21" s="4">
        <f t="shared" si="6"/>
        <v>371</v>
      </c>
      <c r="T21" s="4">
        <f t="shared" si="6"/>
        <v>288.66666666666669</v>
      </c>
      <c r="U21" s="4">
        <f t="shared" si="6"/>
        <v>116.66666666666667</v>
      </c>
      <c r="V21" s="4">
        <f t="shared" si="6"/>
        <v>67.666666666666671</v>
      </c>
      <c r="W21" s="4">
        <f t="shared" si="3"/>
        <v>39.666666666666664</v>
      </c>
      <c r="X21" s="4">
        <f t="shared" si="3"/>
        <v>9</v>
      </c>
      <c r="Y21" s="4">
        <f t="shared" si="4"/>
        <v>15</v>
      </c>
      <c r="Z21" s="4">
        <f t="shared" si="4"/>
        <v>15</v>
      </c>
      <c r="AA21" s="4">
        <f t="shared" si="4"/>
        <v>111</v>
      </c>
      <c r="AB21" s="4">
        <f t="shared" si="4"/>
        <v>137.33333333333334</v>
      </c>
    </row>
    <row r="22" spans="1:29" x14ac:dyDescent="0.3">
      <c r="A22" s="1">
        <v>2019</v>
      </c>
      <c r="B22" s="1">
        <v>253</v>
      </c>
      <c r="C22" s="1">
        <v>281</v>
      </c>
      <c r="D22" s="1">
        <v>353</v>
      </c>
      <c r="E22" s="1">
        <v>225</v>
      </c>
      <c r="F22" s="1">
        <v>84</v>
      </c>
      <c r="G22" s="1">
        <v>0</v>
      </c>
      <c r="H22" s="1">
        <v>15</v>
      </c>
      <c r="I22" s="1">
        <v>0</v>
      </c>
      <c r="J22" s="1">
        <v>0</v>
      </c>
      <c r="K22" s="1">
        <v>9</v>
      </c>
      <c r="L22" s="1">
        <v>78</v>
      </c>
      <c r="M22" s="1">
        <v>344</v>
      </c>
      <c r="N22" s="1">
        <f t="shared" si="0"/>
        <v>1642</v>
      </c>
      <c r="P22" s="3">
        <v>2019</v>
      </c>
      <c r="Q22" s="4">
        <f t="shared" si="1"/>
        <v>221.66666666666666</v>
      </c>
      <c r="R22" s="4">
        <f t="shared" si="5"/>
        <v>219.33333333333334</v>
      </c>
      <c r="S22" s="4">
        <f t="shared" si="6"/>
        <v>295.66666666666669</v>
      </c>
      <c r="T22" s="4">
        <f t="shared" si="6"/>
        <v>286.33333333333331</v>
      </c>
      <c r="U22" s="4">
        <f t="shared" si="6"/>
        <v>220.66666666666666</v>
      </c>
      <c r="V22" s="4">
        <f t="shared" si="6"/>
        <v>103</v>
      </c>
      <c r="W22" s="4">
        <f t="shared" si="3"/>
        <v>33</v>
      </c>
      <c r="X22" s="4">
        <f t="shared" si="3"/>
        <v>5</v>
      </c>
      <c r="Y22" s="4">
        <f t="shared" si="4"/>
        <v>5</v>
      </c>
      <c r="Z22" s="4">
        <f t="shared" si="4"/>
        <v>3</v>
      </c>
      <c r="AA22" s="4">
        <f t="shared" si="4"/>
        <v>29</v>
      </c>
      <c r="AB22" s="4">
        <f t="shared" si="4"/>
        <v>143.66666666666666</v>
      </c>
    </row>
    <row r="23" spans="1:29" x14ac:dyDescent="0.3">
      <c r="A23" s="1">
        <v>2020</v>
      </c>
      <c r="B23" s="1">
        <v>432</v>
      </c>
      <c r="C23" s="1">
        <v>325</v>
      </c>
      <c r="D23" s="1">
        <v>270</v>
      </c>
      <c r="E23" s="1">
        <v>238</v>
      </c>
      <c r="F23" s="1">
        <v>268</v>
      </c>
      <c r="G23" s="1">
        <v>11</v>
      </c>
      <c r="H23" s="1">
        <v>127</v>
      </c>
      <c r="I23" s="1">
        <v>107</v>
      </c>
      <c r="J23" s="1">
        <v>24</v>
      </c>
      <c r="K23" s="1">
        <v>176</v>
      </c>
      <c r="L23" s="1">
        <v>322</v>
      </c>
      <c r="M23" s="1">
        <v>284</v>
      </c>
      <c r="N23" s="1">
        <f t="shared" si="0"/>
        <v>2584</v>
      </c>
      <c r="P23" s="3">
        <v>2020</v>
      </c>
      <c r="Q23" s="4">
        <f t="shared" si="1"/>
        <v>284.66666666666669</v>
      </c>
      <c r="R23" s="4">
        <f t="shared" si="5"/>
        <v>367</v>
      </c>
      <c r="S23" s="4">
        <f t="shared" si="6"/>
        <v>342.33333333333331</v>
      </c>
      <c r="T23" s="4">
        <f t="shared" si="6"/>
        <v>277.66666666666669</v>
      </c>
      <c r="U23" s="4">
        <f t="shared" si="6"/>
        <v>258.66666666666669</v>
      </c>
      <c r="V23" s="4">
        <f t="shared" si="6"/>
        <v>172.33333333333334</v>
      </c>
      <c r="W23" s="4">
        <f t="shared" si="3"/>
        <v>135.33333333333334</v>
      </c>
      <c r="X23" s="4">
        <f t="shared" si="3"/>
        <v>81.666666666666671</v>
      </c>
      <c r="Y23" s="4">
        <f t="shared" si="4"/>
        <v>86</v>
      </c>
      <c r="Z23" s="4">
        <f t="shared" si="4"/>
        <v>102.33333333333333</v>
      </c>
      <c r="AA23" s="4">
        <f t="shared" si="4"/>
        <v>174</v>
      </c>
      <c r="AB23" s="4">
        <f t="shared" si="4"/>
        <v>260.66666666666669</v>
      </c>
    </row>
    <row r="24" spans="1:29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>
        <v>2046.357143</v>
      </c>
    </row>
    <row r="25" spans="1:29" x14ac:dyDescent="0.3">
      <c r="P25" s="13" t="s">
        <v>35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8" t="s">
        <v>36</v>
      </c>
    </row>
    <row r="26" spans="1:29" x14ac:dyDescent="0.3">
      <c r="P26" s="7">
        <v>2011</v>
      </c>
      <c r="Q26" s="6">
        <v>-0.17268133502569061</v>
      </c>
      <c r="R26" s="6">
        <v>-1.123604372970453</v>
      </c>
      <c r="S26" s="6">
        <v>-1.598155716338719</v>
      </c>
      <c r="T26" s="6">
        <v>-0.84297952122051567</v>
      </c>
      <c r="U26" s="6">
        <v>0.3112124671184231</v>
      </c>
      <c r="V26" s="6">
        <v>0.5476451574086898</v>
      </c>
      <c r="W26" s="6">
        <v>0.6116508010365338</v>
      </c>
      <c r="X26" s="6">
        <v>-9.6739412069954733E-2</v>
      </c>
      <c r="Y26" s="6">
        <v>-7.004072243974746E-2</v>
      </c>
      <c r="Z26" s="6">
        <v>-1.5962623412962618E-2</v>
      </c>
      <c r="AA26" s="6">
        <v>0.31717120468416105</v>
      </c>
      <c r="AB26" s="6">
        <v>0.13601456926755828</v>
      </c>
      <c r="AC26" s="9">
        <f>(Q26+R26+S26+T26+X26+Y26+Z26)/7</f>
        <v>-0.56002338621114911</v>
      </c>
    </row>
    <row r="27" spans="1:29" x14ac:dyDescent="0.3">
      <c r="P27" s="7">
        <v>2012</v>
      </c>
      <c r="Q27" s="6">
        <v>1.0577281446261202</v>
      </c>
      <c r="R27" s="6">
        <v>-2.3488651198215305E-2</v>
      </c>
      <c r="S27" s="6">
        <v>-1.9674017205021821E-2</v>
      </c>
      <c r="T27" s="6">
        <v>-1.5401402034612643</v>
      </c>
      <c r="U27" s="6">
        <v>-1.3825927546304009</v>
      </c>
      <c r="V27" s="6">
        <v>-1.0498108590580504</v>
      </c>
      <c r="W27" s="6">
        <v>-0.71743041997334656</v>
      </c>
      <c r="X27" s="6">
        <v>-0.18235300404318111</v>
      </c>
      <c r="Y27" s="6">
        <v>-0.84145671735478367</v>
      </c>
      <c r="Z27" s="6">
        <v>0.25681923427935205</v>
      </c>
      <c r="AA27" s="6">
        <v>9.5786732755402504E-2</v>
      </c>
      <c r="AB27" s="6">
        <v>-4.079269169880817E-2</v>
      </c>
      <c r="AC27" s="9">
        <f>(R27+S27+T27+U27+V27+W27+X27+Y27+AB27)/9</f>
        <v>-0.64419325762478574</v>
      </c>
    </row>
    <row r="28" spans="1:29" x14ac:dyDescent="0.3">
      <c r="P28" s="7">
        <v>2013</v>
      </c>
      <c r="Q28" s="6">
        <v>5.4047491035167816E-2</v>
      </c>
      <c r="R28" s="6">
        <v>0.35244835591460788</v>
      </c>
      <c r="S28" s="6">
        <v>0.83823667896334408</v>
      </c>
      <c r="T28" s="6">
        <v>1.3105673664627933</v>
      </c>
      <c r="U28" s="6">
        <v>0.74521562618503134</v>
      </c>
      <c r="V28" s="6">
        <v>0.81559434847508283</v>
      </c>
      <c r="W28" s="6">
        <v>0.13868206888031032</v>
      </c>
      <c r="X28" s="6">
        <v>0.91517025235090221</v>
      </c>
      <c r="Y28" s="6">
        <v>0.35282865864753266</v>
      </c>
      <c r="Z28" s="6">
        <v>0.40559547647057892</v>
      </c>
      <c r="AA28" s="6">
        <v>-0.33534867018297931</v>
      </c>
      <c r="AB28" s="6">
        <v>0.95240997775996483</v>
      </c>
      <c r="AC28" s="9">
        <f>(Q28+R28+S28+T28+U28+V28+W28+X28+Y28+Z28+AB28)/11</f>
        <v>0.62552693646775603</v>
      </c>
    </row>
    <row r="29" spans="1:29" x14ac:dyDescent="0.3">
      <c r="P29" s="7">
        <v>2014</v>
      </c>
      <c r="Q29" s="6">
        <v>-0.14078897532930146</v>
      </c>
      <c r="R29" s="6">
        <v>-0.17534434613013583</v>
      </c>
      <c r="S29" s="6">
        <v>-1.8364991704304465</v>
      </c>
      <c r="T29" s="6">
        <v>-0.78107223342506926</v>
      </c>
      <c r="U29" s="6">
        <v>-0.91114423555975665</v>
      </c>
      <c r="V29" s="6">
        <v>-0.5441850190232731</v>
      </c>
      <c r="W29" s="6">
        <v>-0.48191182976205749</v>
      </c>
      <c r="X29" s="6">
        <v>0.46121572769469354</v>
      </c>
      <c r="Y29" s="6">
        <v>-0.16924237238748074</v>
      </c>
      <c r="Z29" s="6">
        <v>-0.98726286702417321</v>
      </c>
      <c r="AA29" s="6">
        <v>-4.0336884788554794E-2</v>
      </c>
      <c r="AB29" s="6">
        <v>-8.7327657234081979E-2</v>
      </c>
      <c r="AC29" s="9">
        <f>(Q29+R29+S29+T29+U29+V29+W29+Y29+Z29+AA29+AB29)/11</f>
        <v>-0.55955596282675757</v>
      </c>
    </row>
    <row r="30" spans="1:29" x14ac:dyDescent="0.3">
      <c r="P30" s="7">
        <v>2015</v>
      </c>
      <c r="Q30" s="6">
        <v>0.94603287141154424</v>
      </c>
      <c r="R30" s="6">
        <v>5.9598337595387685E-2</v>
      </c>
      <c r="S30" s="6">
        <v>0.72875029389723467</v>
      </c>
      <c r="T30" s="6">
        <v>2.0588530904532827</v>
      </c>
      <c r="U30" s="6">
        <v>1.7834742373217138</v>
      </c>
      <c r="V30" s="6">
        <v>1.3426761399755485</v>
      </c>
      <c r="W30" s="6">
        <v>-1.1044279299486748</v>
      </c>
      <c r="X30" s="6">
        <v>-1.3800232092365587</v>
      </c>
      <c r="Y30" s="6">
        <v>-0.84145671735478367</v>
      </c>
      <c r="Z30" s="6">
        <v>-1.2817287565027089</v>
      </c>
      <c r="AA30" s="6">
        <v>-1.3830197282795273</v>
      </c>
      <c r="AB30" s="6">
        <v>-1.5890356563122008</v>
      </c>
      <c r="AC30" s="9">
        <f>(W30+X30+Y30+Z30+AA30+AB30)/6</f>
        <v>-1.2632819996057425</v>
      </c>
    </row>
    <row r="31" spans="1:29" x14ac:dyDescent="0.3">
      <c r="P31" s="7">
        <v>2016</v>
      </c>
      <c r="Q31" s="6">
        <v>-1.7867305918127068</v>
      </c>
      <c r="R31" s="6">
        <v>-0.44127350962074385</v>
      </c>
      <c r="S31" s="6">
        <v>-0.54287077824250751</v>
      </c>
      <c r="T31" s="6">
        <v>-0.55116434599734077</v>
      </c>
      <c r="U31" s="6">
        <v>0.4119551584404042</v>
      </c>
      <c r="V31" s="6">
        <v>1.3547884178429115</v>
      </c>
      <c r="W31" s="6">
        <v>2.1387442368416814</v>
      </c>
      <c r="X31" s="6">
        <v>1.7432637634548709</v>
      </c>
      <c r="Y31" s="6">
        <v>2.1592596989352004</v>
      </c>
      <c r="Z31" s="6">
        <v>1.840660775106175</v>
      </c>
      <c r="AA31" s="6">
        <v>1.8485851895118264</v>
      </c>
      <c r="AB31" s="6">
        <v>1.4482699835652131</v>
      </c>
      <c r="AC31" s="9">
        <f>(U31+V31+W31+X31+Y31+Z31+AA31+AB31)/8</f>
        <v>1.6181909029622854</v>
      </c>
    </row>
    <row r="32" spans="1:29" x14ac:dyDescent="0.3">
      <c r="P32" s="7">
        <v>2017</v>
      </c>
      <c r="Q32" s="6">
        <v>1.5228664553584368</v>
      </c>
      <c r="R32" s="6">
        <v>1.4910438860729394</v>
      </c>
      <c r="S32" s="6">
        <v>1.1921992008430953</v>
      </c>
      <c r="T32" s="6">
        <v>4.9732366158856234E-2</v>
      </c>
      <c r="U32" s="6">
        <v>-0.13405028464038948</v>
      </c>
      <c r="V32" s="6">
        <v>-0.20949407115584773</v>
      </c>
      <c r="W32" s="6">
        <v>0.28665716120555285</v>
      </c>
      <c r="X32" s="6">
        <v>-0.14956766340608252</v>
      </c>
      <c r="Y32" s="6">
        <v>-7.004072243974746E-2</v>
      </c>
      <c r="Z32" s="6">
        <v>0.77493165286916132</v>
      </c>
      <c r="AA32" s="6">
        <v>0.86574937294593024</v>
      </c>
      <c r="AB32" s="6">
        <v>0.94390015273067107</v>
      </c>
      <c r="AC32" s="9">
        <f>(Q32+R32+S32=T32+W32+Z32+AA32+AB32)/8</f>
        <v>0</v>
      </c>
    </row>
    <row r="33" spans="16:29" x14ac:dyDescent="0.3">
      <c r="P33" s="7">
        <v>2018</v>
      </c>
      <c r="Q33" s="6">
        <v>0.25068503756277449</v>
      </c>
      <c r="R33" s="6">
        <v>1.2584330806662929</v>
      </c>
      <c r="S33" s="6">
        <v>0.9103558635062251</v>
      </c>
      <c r="T33" s="6">
        <v>0.16792090480816513</v>
      </c>
      <c r="U33" s="6">
        <v>-1.6600779895287063</v>
      </c>
      <c r="V33" s="6">
        <v>-1.7491378730750808</v>
      </c>
      <c r="W33" s="6">
        <v>-0.86836639908042046</v>
      </c>
      <c r="X33" s="6">
        <v>-1.0142850813693083</v>
      </c>
      <c r="Y33" s="6">
        <v>-0.23723296694337836</v>
      </c>
      <c r="Z33" s="6">
        <v>-0.45264468882994158</v>
      </c>
      <c r="AA33" s="6">
        <v>-0.13430327845433854</v>
      </c>
      <c r="AB33" s="6">
        <v>-1.2977664068457186</v>
      </c>
      <c r="AC33" s="9">
        <f>(U33+V33+W33+X33+Y33+Z33+AA33+AB33)/8</f>
        <v>-0.92672683551586177</v>
      </c>
    </row>
    <row r="34" spans="16:29" x14ac:dyDescent="0.3">
      <c r="P34" s="7">
        <v>2019</v>
      </c>
      <c r="Q34" s="6">
        <v>-1.523289251396982</v>
      </c>
      <c r="R34" s="6">
        <v>-2.0400652254435907</v>
      </c>
      <c r="S34" s="6">
        <v>-0.17905586276319352</v>
      </c>
      <c r="T34" s="6">
        <v>0.13052016140210854</v>
      </c>
      <c r="U34" s="6">
        <v>0.16092742089778733</v>
      </c>
      <c r="V34" s="6">
        <v>-0.87235993198569028</v>
      </c>
      <c r="W34" s="6">
        <v>-1.0924005770196441</v>
      </c>
      <c r="X34" s="6">
        <v>-1.3800232092365587</v>
      </c>
      <c r="Y34" s="6">
        <v>-0.59275735919045491</v>
      </c>
      <c r="Z34" s="6">
        <v>-0.96359158590777916</v>
      </c>
      <c r="AA34" s="6">
        <v>-1.8248578168275706</v>
      </c>
      <c r="AB34" s="6">
        <v>-1.1695655853513389</v>
      </c>
      <c r="AC34" s="9">
        <f>(Q34+R34+S34+V34+W34+X34+Y34+Z34+AA34+AB34)/10</f>
        <v>-1.1637966405122804</v>
      </c>
    </row>
    <row r="35" spans="16:29" x14ac:dyDescent="0.3">
      <c r="P35" s="7">
        <v>2020</v>
      </c>
      <c r="Q35" s="6">
        <v>-0.20470642463394073</v>
      </c>
      <c r="R35" s="6">
        <v>0.64613090961057884</v>
      </c>
      <c r="S35" s="6">
        <v>0.51433194276799732</v>
      </c>
      <c r="T35" s="6">
        <v>-1.0075906099935583E-2</v>
      </c>
      <c r="U35" s="6">
        <v>0.67685041533062262</v>
      </c>
      <c r="V35" s="6">
        <v>0.36899934692186953</v>
      </c>
      <c r="W35" s="6">
        <v>0.99872189442663095</v>
      </c>
      <c r="X35" s="6">
        <v>1.0120666324555974</v>
      </c>
      <c r="Y35" s="6">
        <v>1.0409920005089517</v>
      </c>
      <c r="Z35" s="6">
        <v>0.82163458877669715</v>
      </c>
      <c r="AA35" s="6">
        <v>0.60358634344988138</v>
      </c>
      <c r="AB35" s="6">
        <v>0.70891628812752239</v>
      </c>
      <c r="AC35" s="9">
        <f>(R35+S35+U35+V35+W35+X35+Y35+Z35+AA35+AB35)/10</f>
        <v>0.73922303623763486</v>
      </c>
    </row>
  </sheetData>
  <mergeCells count="2">
    <mergeCell ref="P12:AB12"/>
    <mergeCell ref="P25:AB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4FDF7-C80D-4023-8ED6-EFF9439B4C9C}">
  <dimension ref="A1:AC36"/>
  <sheetViews>
    <sheetView zoomScale="80" zoomScaleNormal="80" workbookViewId="0">
      <selection activeCell="N12" sqref="N12"/>
    </sheetView>
  </sheetViews>
  <sheetFormatPr defaultRowHeight="14.4" x14ac:dyDescent="0.3"/>
  <cols>
    <col min="29" max="29" width="12.33203125" customWidth="1"/>
  </cols>
  <sheetData>
    <row r="1" spans="1:28" x14ac:dyDescent="0.3">
      <c r="A1" s="1" t="s">
        <v>0</v>
      </c>
      <c r="B1" s="1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x14ac:dyDescent="0.3">
      <c r="A2" s="1" t="s">
        <v>2</v>
      </c>
      <c r="B2" s="1">
        <v>-7.37073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8" x14ac:dyDescent="0.3">
      <c r="A3" s="1" t="s">
        <v>3</v>
      </c>
      <c r="B3" s="1">
        <v>111.10973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x14ac:dyDescent="0.3">
      <c r="A4" s="1" t="s">
        <v>4</v>
      </c>
      <c r="B4" s="1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8" x14ac:dyDescent="0.3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8" x14ac:dyDescent="0.3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</row>
    <row r="8" spans="1:28" x14ac:dyDescent="0.3">
      <c r="A8" s="1">
        <v>2005</v>
      </c>
      <c r="B8" s="1" t="s">
        <v>20</v>
      </c>
      <c r="C8" s="1" t="s">
        <v>20</v>
      </c>
      <c r="D8" s="1" t="s">
        <v>20</v>
      </c>
      <c r="E8" s="1" t="s">
        <v>20</v>
      </c>
      <c r="F8" s="1" t="s">
        <v>20</v>
      </c>
      <c r="G8" s="1" t="s">
        <v>20</v>
      </c>
      <c r="H8" s="1" t="s">
        <v>20</v>
      </c>
      <c r="I8" s="1" t="s">
        <v>20</v>
      </c>
      <c r="J8" s="1" t="s">
        <v>20</v>
      </c>
      <c r="K8" s="1" t="s">
        <v>20</v>
      </c>
      <c r="L8" s="1" t="s">
        <v>20</v>
      </c>
      <c r="M8" s="1" t="s">
        <v>20</v>
      </c>
      <c r="N8" s="1"/>
    </row>
    <row r="9" spans="1:28" x14ac:dyDescent="0.3">
      <c r="A9" s="1">
        <v>2006</v>
      </c>
      <c r="B9" s="1" t="s">
        <v>20</v>
      </c>
      <c r="C9" s="1" t="s">
        <v>20</v>
      </c>
      <c r="D9" s="1" t="s">
        <v>20</v>
      </c>
      <c r="E9" s="1" t="s">
        <v>20</v>
      </c>
      <c r="F9" s="1" t="s">
        <v>20</v>
      </c>
      <c r="G9" s="1" t="s">
        <v>20</v>
      </c>
      <c r="H9" s="1" t="s">
        <v>20</v>
      </c>
      <c r="I9" s="1" t="s">
        <v>20</v>
      </c>
      <c r="J9" s="1" t="s">
        <v>20</v>
      </c>
      <c r="K9" s="1" t="s">
        <v>20</v>
      </c>
      <c r="L9" s="1" t="s">
        <v>20</v>
      </c>
      <c r="M9" s="1" t="s">
        <v>20</v>
      </c>
      <c r="N9" s="1"/>
    </row>
    <row r="10" spans="1:28" x14ac:dyDescent="0.3">
      <c r="A10" s="1">
        <v>2007</v>
      </c>
      <c r="B10" s="1">
        <v>144</v>
      </c>
      <c r="C10" s="1">
        <v>219</v>
      </c>
      <c r="D10" s="1">
        <v>350</v>
      </c>
      <c r="E10" s="1">
        <v>292</v>
      </c>
      <c r="F10" s="1">
        <v>61</v>
      </c>
      <c r="G10" s="1">
        <v>19</v>
      </c>
      <c r="H10" s="1">
        <v>0</v>
      </c>
      <c r="I10" s="1">
        <v>0</v>
      </c>
      <c r="J10" s="1">
        <v>0</v>
      </c>
      <c r="K10" s="1">
        <v>64</v>
      </c>
      <c r="L10" s="1">
        <v>293</v>
      </c>
      <c r="M10" s="1">
        <v>777</v>
      </c>
      <c r="N10" s="1">
        <f>SUM(B10:M10)</f>
        <v>2219</v>
      </c>
    </row>
    <row r="11" spans="1:28" x14ac:dyDescent="0.3">
      <c r="A11" s="1">
        <v>2008</v>
      </c>
      <c r="B11" s="1">
        <v>298</v>
      </c>
      <c r="C11" s="1">
        <v>302</v>
      </c>
      <c r="D11" s="1">
        <v>476</v>
      </c>
      <c r="E11" s="1">
        <v>72</v>
      </c>
      <c r="F11" s="1">
        <v>86</v>
      </c>
      <c r="G11" s="1">
        <v>13</v>
      </c>
      <c r="H11" s="1">
        <v>0</v>
      </c>
      <c r="I11" s="1">
        <v>74</v>
      </c>
      <c r="J11" s="1">
        <v>12</v>
      </c>
      <c r="K11" s="1">
        <v>253</v>
      </c>
      <c r="L11" s="1" t="s">
        <v>20</v>
      </c>
      <c r="M11" s="1" t="s">
        <v>20</v>
      </c>
      <c r="N11" s="1">
        <f t="shared" ref="N11:N23" si="0">SUM(B11:M11)</f>
        <v>1586</v>
      </c>
    </row>
    <row r="12" spans="1:28" x14ac:dyDescent="0.3">
      <c r="A12" s="1">
        <v>2009</v>
      </c>
      <c r="B12" s="1">
        <v>0</v>
      </c>
      <c r="C12" s="1">
        <v>410</v>
      </c>
      <c r="D12" s="1">
        <v>229</v>
      </c>
      <c r="E12" s="1">
        <v>308</v>
      </c>
      <c r="F12" s="1">
        <v>170</v>
      </c>
      <c r="G12" s="1">
        <v>37</v>
      </c>
      <c r="H12" s="1">
        <v>0</v>
      </c>
      <c r="I12" s="1">
        <v>0</v>
      </c>
      <c r="J12" s="1">
        <v>56</v>
      </c>
      <c r="K12" s="1">
        <v>134</v>
      </c>
      <c r="L12" s="1">
        <v>135</v>
      </c>
      <c r="M12" s="1">
        <v>144</v>
      </c>
      <c r="N12" s="1">
        <f t="shared" si="0"/>
        <v>1623</v>
      </c>
      <c r="P12" s="11" t="s">
        <v>34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x14ac:dyDescent="0.3">
      <c r="A13" s="1">
        <v>2010</v>
      </c>
      <c r="B13" s="1">
        <v>288</v>
      </c>
      <c r="C13" s="1">
        <v>408</v>
      </c>
      <c r="D13" s="1">
        <v>693</v>
      </c>
      <c r="E13" s="1">
        <v>228</v>
      </c>
      <c r="F13" s="1">
        <v>375</v>
      </c>
      <c r="G13" s="1">
        <v>108</v>
      </c>
      <c r="H13" s="1">
        <v>51</v>
      </c>
      <c r="I13" s="1">
        <v>132</v>
      </c>
      <c r="J13" s="1">
        <v>128</v>
      </c>
      <c r="K13" s="1">
        <v>354</v>
      </c>
      <c r="L13" s="1">
        <v>371</v>
      </c>
      <c r="M13" s="1">
        <v>174</v>
      </c>
      <c r="N13" s="1">
        <f>SUM(B13:M13)</f>
        <v>3310</v>
      </c>
      <c r="P13" s="3" t="s">
        <v>6</v>
      </c>
      <c r="Q13" s="3" t="s">
        <v>7</v>
      </c>
      <c r="R13" s="3" t="s">
        <v>8</v>
      </c>
      <c r="S13" s="3" t="s">
        <v>9</v>
      </c>
      <c r="T13" s="3" t="s">
        <v>10</v>
      </c>
      <c r="U13" s="3" t="s">
        <v>11</v>
      </c>
      <c r="V13" s="3" t="s">
        <v>12</v>
      </c>
      <c r="W13" s="3" t="s">
        <v>13</v>
      </c>
      <c r="X13" s="3" t="s">
        <v>14</v>
      </c>
      <c r="Y13" s="3" t="s">
        <v>15</v>
      </c>
      <c r="Z13" s="3" t="s">
        <v>16</v>
      </c>
      <c r="AA13" s="3" t="s">
        <v>17</v>
      </c>
      <c r="AB13" s="3" t="s">
        <v>18</v>
      </c>
    </row>
    <row r="14" spans="1:28" x14ac:dyDescent="0.3">
      <c r="A14" s="1">
        <v>2011</v>
      </c>
      <c r="B14" s="1">
        <v>249</v>
      </c>
      <c r="C14" s="1">
        <v>52</v>
      </c>
      <c r="D14" s="1">
        <v>310</v>
      </c>
      <c r="E14" s="1">
        <v>203</v>
      </c>
      <c r="F14" s="1">
        <v>207</v>
      </c>
      <c r="G14" s="1">
        <v>26</v>
      </c>
      <c r="H14" s="1">
        <v>17</v>
      </c>
      <c r="I14" s="1">
        <v>0</v>
      </c>
      <c r="J14" s="1">
        <v>0</v>
      </c>
      <c r="K14" s="1">
        <v>139</v>
      </c>
      <c r="L14" s="1">
        <v>337</v>
      </c>
      <c r="M14" s="1">
        <v>203</v>
      </c>
      <c r="N14" s="1">
        <f t="shared" si="0"/>
        <v>1743</v>
      </c>
      <c r="P14" s="3">
        <v>2011</v>
      </c>
      <c r="Q14" s="4">
        <f t="shared" ref="Q14:Q23" si="1">(L13+M13+B14)/3</f>
        <v>264.66666666666669</v>
      </c>
      <c r="R14" s="4">
        <f>(M13+B14+C14)/3</f>
        <v>158.33333333333334</v>
      </c>
      <c r="S14" s="4">
        <f t="shared" ref="S14:AB14" si="2">(B14+C14+D14)/3</f>
        <v>203.66666666666666</v>
      </c>
      <c r="T14" s="4">
        <f t="shared" si="2"/>
        <v>188.33333333333334</v>
      </c>
      <c r="U14" s="4">
        <f t="shared" si="2"/>
        <v>240</v>
      </c>
      <c r="V14" s="4">
        <f t="shared" si="2"/>
        <v>145.33333333333334</v>
      </c>
      <c r="W14" s="4">
        <f t="shared" si="2"/>
        <v>83.333333333333329</v>
      </c>
      <c r="X14" s="4">
        <f t="shared" si="2"/>
        <v>14.333333333333334</v>
      </c>
      <c r="Y14" s="4">
        <f t="shared" si="2"/>
        <v>5.666666666666667</v>
      </c>
      <c r="Z14" s="4">
        <f t="shared" si="2"/>
        <v>46.333333333333336</v>
      </c>
      <c r="AA14" s="4">
        <f t="shared" si="2"/>
        <v>158.66666666666666</v>
      </c>
      <c r="AB14" s="4">
        <f t="shared" si="2"/>
        <v>226.33333333333334</v>
      </c>
    </row>
    <row r="15" spans="1:28" x14ac:dyDescent="0.3">
      <c r="A15" s="1">
        <v>2012</v>
      </c>
      <c r="B15" s="1">
        <v>438</v>
      </c>
      <c r="C15" s="1">
        <v>220</v>
      </c>
      <c r="D15" s="1">
        <v>161</v>
      </c>
      <c r="E15" s="1">
        <v>56</v>
      </c>
      <c r="F15" s="1">
        <v>34</v>
      </c>
      <c r="G15" s="1">
        <v>39</v>
      </c>
      <c r="H15" s="1">
        <v>0</v>
      </c>
      <c r="I15" s="1">
        <v>0</v>
      </c>
      <c r="J15" s="1">
        <v>0</v>
      </c>
      <c r="K15" s="1">
        <v>161</v>
      </c>
      <c r="L15" s="1">
        <v>342</v>
      </c>
      <c r="M15" s="1">
        <v>217</v>
      </c>
      <c r="N15" s="1">
        <f t="shared" si="0"/>
        <v>1668</v>
      </c>
      <c r="P15" s="3">
        <v>2012</v>
      </c>
      <c r="Q15" s="4">
        <f t="shared" si="1"/>
        <v>326</v>
      </c>
      <c r="R15" s="4">
        <f>(M14+B15+C15)/3</f>
        <v>287</v>
      </c>
      <c r="S15" s="4">
        <f>(B15+C15+D15)/3</f>
        <v>273</v>
      </c>
      <c r="T15" s="4">
        <f>(C15+D15+E15)/3</f>
        <v>145.66666666666666</v>
      </c>
      <c r="U15" s="4">
        <f>(D15+E15+F15)/3</f>
        <v>83.666666666666671</v>
      </c>
      <c r="V15" s="4">
        <f>(E15+F15+G15)/3</f>
        <v>43</v>
      </c>
      <c r="W15" s="4">
        <f t="shared" ref="W15:X23" si="3">(F15+G15+H15)/3</f>
        <v>24.333333333333332</v>
      </c>
      <c r="X15" s="4">
        <f>(G15+H15+I15)/3</f>
        <v>13</v>
      </c>
      <c r="Y15" s="4">
        <f t="shared" ref="Y15:AB23" si="4">(H15+I15+J15)/3</f>
        <v>0</v>
      </c>
      <c r="Z15" s="4">
        <f t="shared" si="4"/>
        <v>53.666666666666664</v>
      </c>
      <c r="AA15" s="4">
        <f t="shared" si="4"/>
        <v>167.66666666666666</v>
      </c>
      <c r="AB15" s="4">
        <f t="shared" si="4"/>
        <v>240</v>
      </c>
    </row>
    <row r="16" spans="1:28" x14ac:dyDescent="0.3">
      <c r="A16" s="1">
        <v>2013</v>
      </c>
      <c r="B16" s="1">
        <v>381</v>
      </c>
      <c r="C16" s="1">
        <v>317</v>
      </c>
      <c r="D16" s="1">
        <v>157</v>
      </c>
      <c r="E16" s="1">
        <v>157</v>
      </c>
      <c r="F16" s="1">
        <v>154</v>
      </c>
      <c r="G16" s="1">
        <v>74</v>
      </c>
      <c r="H16" s="1">
        <v>99</v>
      </c>
      <c r="I16" s="1">
        <v>0</v>
      </c>
      <c r="J16" s="1">
        <v>0</v>
      </c>
      <c r="K16" s="1">
        <v>184</v>
      </c>
      <c r="L16" s="1">
        <v>148</v>
      </c>
      <c r="M16" s="1">
        <v>356</v>
      </c>
      <c r="N16" s="1">
        <f t="shared" si="0"/>
        <v>2027</v>
      </c>
      <c r="P16" s="3">
        <v>2013</v>
      </c>
      <c r="Q16" s="4">
        <f t="shared" si="1"/>
        <v>313.33333333333331</v>
      </c>
      <c r="R16" s="4">
        <f t="shared" ref="R16:R23" si="5">(M15+B16+C16)/3</f>
        <v>305</v>
      </c>
      <c r="S16" s="4">
        <f t="shared" ref="S16:V23" si="6">(B16+C16+D16)/3</f>
        <v>285</v>
      </c>
      <c r="T16" s="4">
        <f t="shared" si="6"/>
        <v>210.33333333333334</v>
      </c>
      <c r="U16" s="4">
        <f t="shared" si="6"/>
        <v>156</v>
      </c>
      <c r="V16" s="4">
        <f t="shared" si="6"/>
        <v>128.33333333333334</v>
      </c>
      <c r="W16" s="4">
        <f t="shared" si="3"/>
        <v>109</v>
      </c>
      <c r="X16" s="4">
        <f t="shared" si="3"/>
        <v>57.666666666666664</v>
      </c>
      <c r="Y16" s="4">
        <f t="shared" si="4"/>
        <v>33</v>
      </c>
      <c r="Z16" s="4">
        <f t="shared" si="4"/>
        <v>61.333333333333336</v>
      </c>
      <c r="AA16" s="4">
        <f t="shared" si="4"/>
        <v>110.66666666666667</v>
      </c>
      <c r="AB16" s="4">
        <f t="shared" si="4"/>
        <v>229.33333333333334</v>
      </c>
    </row>
    <row r="17" spans="1:29" x14ac:dyDescent="0.3">
      <c r="A17" s="1">
        <v>2014</v>
      </c>
      <c r="B17" s="1">
        <v>94</v>
      </c>
      <c r="C17" s="1">
        <v>108</v>
      </c>
      <c r="D17" s="1">
        <v>178</v>
      </c>
      <c r="E17" s="1">
        <v>149</v>
      </c>
      <c r="F17" s="1">
        <v>41</v>
      </c>
      <c r="G17" s="1">
        <v>80</v>
      </c>
      <c r="H17" s="1">
        <v>63</v>
      </c>
      <c r="I17" s="1">
        <v>0</v>
      </c>
      <c r="J17" s="1">
        <v>0</v>
      </c>
      <c r="K17" s="1">
        <v>14</v>
      </c>
      <c r="L17" s="1">
        <v>365</v>
      </c>
      <c r="M17" s="1">
        <v>145</v>
      </c>
      <c r="N17" s="1">
        <f t="shared" si="0"/>
        <v>1237</v>
      </c>
      <c r="P17" s="3">
        <v>2014</v>
      </c>
      <c r="Q17" s="4">
        <f t="shared" si="1"/>
        <v>199.33333333333334</v>
      </c>
      <c r="R17" s="4">
        <f t="shared" si="5"/>
        <v>186</v>
      </c>
      <c r="S17" s="4">
        <f t="shared" si="6"/>
        <v>126.66666666666667</v>
      </c>
      <c r="T17" s="4">
        <f t="shared" si="6"/>
        <v>145</v>
      </c>
      <c r="U17" s="4">
        <f t="shared" si="6"/>
        <v>122.66666666666667</v>
      </c>
      <c r="V17" s="4">
        <f t="shared" si="6"/>
        <v>90</v>
      </c>
      <c r="W17" s="4">
        <f t="shared" si="3"/>
        <v>61.333333333333336</v>
      </c>
      <c r="X17" s="4">
        <f t="shared" si="3"/>
        <v>47.666666666666664</v>
      </c>
      <c r="Y17" s="4">
        <f t="shared" si="4"/>
        <v>21</v>
      </c>
      <c r="Z17" s="4">
        <f t="shared" si="4"/>
        <v>4.666666666666667</v>
      </c>
      <c r="AA17" s="4">
        <f t="shared" si="4"/>
        <v>126.33333333333333</v>
      </c>
      <c r="AB17" s="4">
        <f t="shared" si="4"/>
        <v>174.66666666666666</v>
      </c>
    </row>
    <row r="18" spans="1:29" x14ac:dyDescent="0.3">
      <c r="A18" s="1">
        <v>2015</v>
      </c>
      <c r="B18" s="1">
        <v>231</v>
      </c>
      <c r="C18" s="1">
        <v>200</v>
      </c>
      <c r="D18" s="1">
        <v>282</v>
      </c>
      <c r="E18" s="1">
        <v>381</v>
      </c>
      <c r="F18" s="1">
        <v>107</v>
      </c>
      <c r="G18" s="1">
        <v>19</v>
      </c>
      <c r="H18" s="1">
        <v>0</v>
      </c>
      <c r="I18" s="1">
        <v>0</v>
      </c>
      <c r="J18" s="1">
        <v>0</v>
      </c>
      <c r="K18" s="1">
        <v>0</v>
      </c>
      <c r="L18" s="1">
        <v>157</v>
      </c>
      <c r="M18" s="1">
        <v>108</v>
      </c>
      <c r="N18" s="1">
        <f t="shared" si="0"/>
        <v>1485</v>
      </c>
      <c r="P18" s="3">
        <v>2015</v>
      </c>
      <c r="Q18" s="4">
        <f t="shared" si="1"/>
        <v>247</v>
      </c>
      <c r="R18" s="4">
        <f t="shared" si="5"/>
        <v>192</v>
      </c>
      <c r="S18" s="4">
        <f t="shared" si="6"/>
        <v>237.66666666666666</v>
      </c>
      <c r="T18" s="4">
        <f t="shared" si="6"/>
        <v>287.66666666666669</v>
      </c>
      <c r="U18" s="4">
        <f t="shared" si="6"/>
        <v>256.66666666666669</v>
      </c>
      <c r="V18" s="4">
        <f t="shared" si="6"/>
        <v>169</v>
      </c>
      <c r="W18" s="4">
        <f t="shared" si="3"/>
        <v>42</v>
      </c>
      <c r="X18" s="4">
        <f t="shared" si="3"/>
        <v>6.333333333333333</v>
      </c>
      <c r="Y18" s="4">
        <f t="shared" si="4"/>
        <v>0</v>
      </c>
      <c r="Z18" s="4">
        <f t="shared" si="4"/>
        <v>0</v>
      </c>
      <c r="AA18" s="4">
        <f t="shared" si="4"/>
        <v>52.333333333333336</v>
      </c>
      <c r="AB18" s="4">
        <f t="shared" si="4"/>
        <v>88.333333333333329</v>
      </c>
    </row>
    <row r="19" spans="1:29" x14ac:dyDescent="0.3">
      <c r="A19" s="1">
        <v>2016</v>
      </c>
      <c r="B19" s="1">
        <v>106</v>
      </c>
      <c r="C19" s="1">
        <v>562</v>
      </c>
      <c r="D19" s="1">
        <v>297</v>
      </c>
      <c r="E19" s="1">
        <v>300</v>
      </c>
      <c r="F19" s="1">
        <v>248</v>
      </c>
      <c r="G19" s="1">
        <v>184</v>
      </c>
      <c r="H19" s="1">
        <v>151</v>
      </c>
      <c r="I19" s="1">
        <v>99</v>
      </c>
      <c r="J19" s="1">
        <v>305</v>
      </c>
      <c r="K19" s="1">
        <v>257</v>
      </c>
      <c r="L19" s="1">
        <v>336</v>
      </c>
      <c r="M19" s="1">
        <v>302</v>
      </c>
      <c r="N19" s="1">
        <f t="shared" si="0"/>
        <v>3147</v>
      </c>
      <c r="P19" s="3">
        <v>2016</v>
      </c>
      <c r="Q19" s="4">
        <f t="shared" si="1"/>
        <v>123.66666666666667</v>
      </c>
      <c r="R19" s="4">
        <f t="shared" si="5"/>
        <v>258.66666666666669</v>
      </c>
      <c r="S19" s="4">
        <f t="shared" si="6"/>
        <v>321.66666666666669</v>
      </c>
      <c r="T19" s="4">
        <f t="shared" si="6"/>
        <v>386.33333333333331</v>
      </c>
      <c r="U19" s="4">
        <f t="shared" si="6"/>
        <v>281.66666666666669</v>
      </c>
      <c r="V19" s="4">
        <f t="shared" si="6"/>
        <v>244</v>
      </c>
      <c r="W19" s="4">
        <f t="shared" si="3"/>
        <v>194.33333333333334</v>
      </c>
      <c r="X19" s="4">
        <f t="shared" si="3"/>
        <v>144.66666666666666</v>
      </c>
      <c r="Y19" s="4">
        <f t="shared" si="4"/>
        <v>185</v>
      </c>
      <c r="Z19" s="4">
        <f t="shared" si="4"/>
        <v>220.33333333333334</v>
      </c>
      <c r="AA19" s="4">
        <f t="shared" si="4"/>
        <v>299.33333333333331</v>
      </c>
      <c r="AB19" s="4">
        <f t="shared" si="4"/>
        <v>298.33333333333331</v>
      </c>
    </row>
    <row r="20" spans="1:29" x14ac:dyDescent="0.3">
      <c r="A20" s="1">
        <v>2017</v>
      </c>
      <c r="B20" s="1">
        <v>299</v>
      </c>
      <c r="C20" s="1">
        <v>512</v>
      </c>
      <c r="D20" s="1">
        <v>96</v>
      </c>
      <c r="E20" s="1">
        <v>139</v>
      </c>
      <c r="F20" s="1">
        <v>218</v>
      </c>
      <c r="G20" s="1">
        <v>96</v>
      </c>
      <c r="H20" s="1">
        <v>23</v>
      </c>
      <c r="I20" s="1">
        <v>0</v>
      </c>
      <c r="J20" s="1">
        <v>45</v>
      </c>
      <c r="K20" s="1">
        <v>191</v>
      </c>
      <c r="L20" s="1">
        <v>317</v>
      </c>
      <c r="M20" s="1">
        <v>221</v>
      </c>
      <c r="N20" s="1">
        <f t="shared" si="0"/>
        <v>2157</v>
      </c>
      <c r="P20" s="3">
        <v>2017</v>
      </c>
      <c r="Q20" s="4">
        <f t="shared" si="1"/>
        <v>312.33333333333331</v>
      </c>
      <c r="R20" s="4">
        <f t="shared" si="5"/>
        <v>371</v>
      </c>
      <c r="S20" s="4">
        <f t="shared" si="6"/>
        <v>302.33333333333331</v>
      </c>
      <c r="T20" s="4">
        <f t="shared" si="6"/>
        <v>249</v>
      </c>
      <c r="U20" s="4">
        <f t="shared" si="6"/>
        <v>151</v>
      </c>
      <c r="V20" s="4">
        <f t="shared" si="6"/>
        <v>151</v>
      </c>
      <c r="W20" s="4">
        <f t="shared" si="3"/>
        <v>112.33333333333333</v>
      </c>
      <c r="X20" s="4">
        <f t="shared" si="3"/>
        <v>39.666666666666664</v>
      </c>
      <c r="Y20" s="4">
        <f t="shared" si="4"/>
        <v>22.666666666666668</v>
      </c>
      <c r="Z20" s="4">
        <f t="shared" si="4"/>
        <v>78.666666666666671</v>
      </c>
      <c r="AA20" s="4">
        <f t="shared" si="4"/>
        <v>184.33333333333334</v>
      </c>
      <c r="AB20" s="4">
        <f t="shared" si="4"/>
        <v>243</v>
      </c>
    </row>
    <row r="21" spans="1:29" x14ac:dyDescent="0.3">
      <c r="A21" s="1">
        <v>2018</v>
      </c>
      <c r="B21" s="1">
        <v>144</v>
      </c>
      <c r="C21" s="1">
        <v>358</v>
      </c>
      <c r="D21" s="1">
        <v>402</v>
      </c>
      <c r="E21" s="1">
        <v>89</v>
      </c>
      <c r="F21" s="1">
        <v>53</v>
      </c>
      <c r="G21" s="1">
        <v>0</v>
      </c>
      <c r="H21" s="1">
        <v>0</v>
      </c>
      <c r="I21" s="1">
        <v>1</v>
      </c>
      <c r="J21" s="1">
        <v>3</v>
      </c>
      <c r="K21" s="1">
        <v>42</v>
      </c>
      <c r="L21" s="1">
        <v>91</v>
      </c>
      <c r="M21" s="1">
        <v>125</v>
      </c>
      <c r="N21" s="1">
        <f t="shared" si="0"/>
        <v>1308</v>
      </c>
      <c r="P21" s="3">
        <v>2018</v>
      </c>
      <c r="Q21" s="4">
        <f t="shared" si="1"/>
        <v>227.33333333333334</v>
      </c>
      <c r="R21" s="4">
        <f t="shared" si="5"/>
        <v>241</v>
      </c>
      <c r="S21" s="4">
        <f t="shared" si="6"/>
        <v>301.33333333333331</v>
      </c>
      <c r="T21" s="4">
        <f t="shared" si="6"/>
        <v>283</v>
      </c>
      <c r="U21" s="4">
        <f t="shared" si="6"/>
        <v>181.33333333333334</v>
      </c>
      <c r="V21" s="4">
        <f t="shared" si="6"/>
        <v>47.333333333333336</v>
      </c>
      <c r="W21" s="4">
        <f t="shared" si="3"/>
        <v>17.666666666666668</v>
      </c>
      <c r="X21" s="4">
        <f t="shared" si="3"/>
        <v>0.33333333333333331</v>
      </c>
      <c r="Y21" s="4">
        <f t="shared" si="4"/>
        <v>1.3333333333333333</v>
      </c>
      <c r="Z21" s="4">
        <f t="shared" si="4"/>
        <v>15.333333333333334</v>
      </c>
      <c r="AA21" s="4">
        <f t="shared" si="4"/>
        <v>45.333333333333336</v>
      </c>
      <c r="AB21" s="4">
        <f t="shared" si="4"/>
        <v>86</v>
      </c>
    </row>
    <row r="22" spans="1:29" x14ac:dyDescent="0.3">
      <c r="A22" s="1">
        <v>2019</v>
      </c>
      <c r="B22" s="1">
        <v>347</v>
      </c>
      <c r="C22" s="1">
        <v>121</v>
      </c>
      <c r="D22" s="1">
        <v>324</v>
      </c>
      <c r="E22" s="1">
        <v>247</v>
      </c>
      <c r="F22" s="1">
        <v>32</v>
      </c>
      <c r="G22" s="1">
        <v>0</v>
      </c>
      <c r="H22" s="1">
        <v>10</v>
      </c>
      <c r="I22" s="1">
        <v>0</v>
      </c>
      <c r="J22" s="1">
        <v>0</v>
      </c>
      <c r="K22" s="1">
        <v>26</v>
      </c>
      <c r="L22" s="1">
        <v>60</v>
      </c>
      <c r="M22" s="1">
        <v>187</v>
      </c>
      <c r="N22" s="1">
        <f t="shared" si="0"/>
        <v>1354</v>
      </c>
      <c r="P22" s="3">
        <v>2019</v>
      </c>
      <c r="Q22" s="4">
        <f t="shared" si="1"/>
        <v>187.66666666666666</v>
      </c>
      <c r="R22" s="4">
        <f t="shared" si="5"/>
        <v>197.66666666666666</v>
      </c>
      <c r="S22" s="4">
        <f t="shared" si="6"/>
        <v>264</v>
      </c>
      <c r="T22" s="4">
        <f t="shared" si="6"/>
        <v>230.66666666666666</v>
      </c>
      <c r="U22" s="4">
        <f t="shared" si="6"/>
        <v>201</v>
      </c>
      <c r="V22" s="4">
        <f t="shared" si="6"/>
        <v>93</v>
      </c>
      <c r="W22" s="4">
        <f t="shared" si="3"/>
        <v>14</v>
      </c>
      <c r="X22" s="4">
        <f t="shared" si="3"/>
        <v>3.3333333333333335</v>
      </c>
      <c r="Y22" s="4">
        <f t="shared" si="4"/>
        <v>3.3333333333333335</v>
      </c>
      <c r="Z22" s="4">
        <f t="shared" si="4"/>
        <v>8.6666666666666661</v>
      </c>
      <c r="AA22" s="4">
        <f t="shared" si="4"/>
        <v>28.666666666666668</v>
      </c>
      <c r="AB22" s="4">
        <f t="shared" si="4"/>
        <v>91</v>
      </c>
    </row>
    <row r="23" spans="1:29" x14ac:dyDescent="0.3">
      <c r="A23" s="1">
        <v>2020</v>
      </c>
      <c r="B23" s="1">
        <v>200</v>
      </c>
      <c r="C23" s="1">
        <v>375</v>
      </c>
      <c r="D23" s="1">
        <v>105</v>
      </c>
      <c r="E23" s="1">
        <v>203</v>
      </c>
      <c r="F23" s="1">
        <v>134</v>
      </c>
      <c r="G23" s="1">
        <v>0</v>
      </c>
      <c r="H23" s="1">
        <v>5</v>
      </c>
      <c r="I23" s="1">
        <v>200</v>
      </c>
      <c r="J23" s="1">
        <v>35</v>
      </c>
      <c r="K23" s="1">
        <v>314</v>
      </c>
      <c r="L23" s="1">
        <v>218</v>
      </c>
      <c r="M23" s="1">
        <v>78</v>
      </c>
      <c r="N23" s="1">
        <f t="shared" si="0"/>
        <v>1867</v>
      </c>
      <c r="P23" s="3">
        <v>2020</v>
      </c>
      <c r="Q23" s="4">
        <f t="shared" si="1"/>
        <v>149</v>
      </c>
      <c r="R23" s="4">
        <f t="shared" si="5"/>
        <v>254</v>
      </c>
      <c r="S23" s="4">
        <f t="shared" si="6"/>
        <v>226.66666666666666</v>
      </c>
      <c r="T23" s="4">
        <f t="shared" si="6"/>
        <v>227.66666666666666</v>
      </c>
      <c r="U23" s="4">
        <f t="shared" si="6"/>
        <v>147.33333333333334</v>
      </c>
      <c r="V23" s="4">
        <f t="shared" si="6"/>
        <v>112.33333333333333</v>
      </c>
      <c r="W23" s="4">
        <f t="shared" si="3"/>
        <v>46.333333333333336</v>
      </c>
      <c r="X23" s="4">
        <f t="shared" si="3"/>
        <v>68.333333333333329</v>
      </c>
      <c r="Y23" s="4">
        <f t="shared" si="4"/>
        <v>80</v>
      </c>
      <c r="Z23" s="4">
        <f t="shared" si="4"/>
        <v>183</v>
      </c>
      <c r="AA23" s="4">
        <f t="shared" si="4"/>
        <v>189</v>
      </c>
      <c r="AB23" s="4">
        <f t="shared" si="4"/>
        <v>203.33333333333334</v>
      </c>
    </row>
    <row r="24" spans="1:29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>
        <v>1860.5</v>
      </c>
    </row>
    <row r="25" spans="1:29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29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>
        <v>1860.5</v>
      </c>
      <c r="P26" s="12" t="s">
        <v>35</v>
      </c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8" t="s">
        <v>36</v>
      </c>
    </row>
    <row r="27" spans="1:29" x14ac:dyDescent="0.3">
      <c r="P27" s="1">
        <v>2011</v>
      </c>
      <c r="Q27" s="6">
        <v>0.50364770597568054</v>
      </c>
      <c r="R27" s="6">
        <v>-1.5666786864649975</v>
      </c>
      <c r="S27" s="6">
        <v>-0.79767167100532299</v>
      </c>
      <c r="T27" s="6">
        <v>-0.65237101302382705</v>
      </c>
      <c r="U27" s="6">
        <v>0.96810075412560093</v>
      </c>
      <c r="V27" s="6">
        <v>0.52586952917700192</v>
      </c>
      <c r="W27" s="6">
        <v>0.47863181608149463</v>
      </c>
      <c r="X27" s="6">
        <v>-0.30579927594438061</v>
      </c>
      <c r="Y27" s="6">
        <v>-0.32448562136481462</v>
      </c>
      <c r="Z27" s="6">
        <v>5.3592781697149316E-2</v>
      </c>
      <c r="AA27" s="6">
        <v>0.45678814372467325</v>
      </c>
      <c r="AB27" s="6">
        <v>0.59260340133144496</v>
      </c>
      <c r="AC27" s="9">
        <f>(Q27+U27+V27+W27+Z27+AA27+AB27)/7</f>
        <v>0.51131916173043501</v>
      </c>
    </row>
    <row r="28" spans="1:29" x14ac:dyDescent="0.3">
      <c r="P28" s="1">
        <v>2012</v>
      </c>
      <c r="Q28" s="6">
        <v>1.2545526035729413</v>
      </c>
      <c r="R28" s="6">
        <v>0.73882264833600031</v>
      </c>
      <c r="S28" s="6">
        <v>0.37752099802876748</v>
      </c>
      <c r="T28" s="6">
        <v>-1.4516762383232162</v>
      </c>
      <c r="U28" s="6">
        <v>-1.9260646608927079</v>
      </c>
      <c r="V28" s="6">
        <v>-1.6684433564687855</v>
      </c>
      <c r="W28" s="6">
        <v>-0.94201732262093751</v>
      </c>
      <c r="X28" s="6">
        <v>-0.36384699104347407</v>
      </c>
      <c r="Y28" s="6">
        <v>-0.84145671735478367</v>
      </c>
      <c r="Z28" s="6">
        <v>0.1654329149059679</v>
      </c>
      <c r="AA28" s="6">
        <v>0.54879124728254136</v>
      </c>
      <c r="AB28" s="6">
        <v>0.74172355094246223</v>
      </c>
      <c r="AC28" s="9">
        <f>(T28+U28+V28+W28+X28+Y28)/6</f>
        <v>-1.198917547783984</v>
      </c>
    </row>
    <row r="29" spans="1:29" x14ac:dyDescent="0.3">
      <c r="P29" s="1">
        <v>2013</v>
      </c>
      <c r="Q29" s="6">
        <v>1.1075727849068238</v>
      </c>
      <c r="R29" s="6">
        <v>1.0015344989257975</v>
      </c>
      <c r="S29" s="6">
        <v>0.5600782710026877</v>
      </c>
      <c r="T29" s="6">
        <v>-0.28818573854888618</v>
      </c>
      <c r="U29" s="6">
        <v>-0.33363903546911078</v>
      </c>
      <c r="V29" s="6">
        <v>0.26081779557700435</v>
      </c>
      <c r="W29" s="6">
        <v>0.8715235328969978</v>
      </c>
      <c r="X29" s="6">
        <v>0.72888010319703567</v>
      </c>
      <c r="Y29" s="6">
        <v>0.42623768789482974</v>
      </c>
      <c r="Z29" s="6">
        <v>0.27305200008927599</v>
      </c>
      <c r="AA29" s="6">
        <v>-0.10297775117604213</v>
      </c>
      <c r="AB29" s="6">
        <v>0.6258300022808061</v>
      </c>
      <c r="AC29" s="9">
        <f>(Q29+R29+S29+V29+W29+X29+Y29+Z29+AB29)/9</f>
        <v>0.65061407519680658</v>
      </c>
    </row>
    <row r="30" spans="1:29" x14ac:dyDescent="0.3">
      <c r="P30" s="1">
        <v>2014</v>
      </c>
      <c r="Q30" s="6">
        <v>-0.43471945065861717</v>
      </c>
      <c r="R30" s="6">
        <v>-0.98513921404379445</v>
      </c>
      <c r="S30" s="6">
        <v>-2.4865073491181642</v>
      </c>
      <c r="T30" s="6">
        <v>-1.4653735752756196</v>
      </c>
      <c r="U30" s="6">
        <v>-0.98456632221702445</v>
      </c>
      <c r="V30" s="6">
        <v>-0.43693726979477177</v>
      </c>
      <c r="W30" s="6">
        <v>7.2461884734338344E-2</v>
      </c>
      <c r="X30" s="6">
        <v>0.55863473138570652</v>
      </c>
      <c r="Y30" s="6">
        <v>0.17588255481415715</v>
      </c>
      <c r="Z30" s="6">
        <v>-0.99740184666874987</v>
      </c>
      <c r="AA30" s="6">
        <v>9.4809330456851137E-2</v>
      </c>
      <c r="AB30" s="6">
        <v>-3.1117758388003569E-2</v>
      </c>
      <c r="AC30" s="9">
        <f>(Q30+R30+S30+T30+U30+V30+Z30+AB30)/8</f>
        <v>-0.97772034827059318</v>
      </c>
    </row>
    <row r="31" spans="1:29" x14ac:dyDescent="0.3">
      <c r="P31" s="1">
        <v>2015</v>
      </c>
      <c r="Q31" s="6">
        <v>0.26652136593155529</v>
      </c>
      <c r="R31" s="6">
        <v>-0.86694356014276008</v>
      </c>
      <c r="S31" s="6">
        <v>-0.19206530117816678</v>
      </c>
      <c r="T31" s="6">
        <v>0.81830898442755606</v>
      </c>
      <c r="U31" s="6">
        <v>1.1890696611895653</v>
      </c>
      <c r="V31" s="6">
        <v>0.86310317266526415</v>
      </c>
      <c r="W31" s="6">
        <v>-0.37656878910803404</v>
      </c>
      <c r="X31" s="6">
        <v>-0.75116102665541196</v>
      </c>
      <c r="Y31" s="6">
        <v>-0.84145671735478367</v>
      </c>
      <c r="Z31" s="6">
        <v>-1.2817287565027089</v>
      </c>
      <c r="AA31" s="6">
        <v>-1.0842063305892271</v>
      </c>
      <c r="AB31" s="6">
        <v>-1.4458043513635035</v>
      </c>
      <c r="AC31" s="9">
        <f>(R31+S31+W31+X31+Y31+Z31+AA31+AB31)/8</f>
        <v>-0.85499185411182455</v>
      </c>
    </row>
    <row r="32" spans="1:29" x14ac:dyDescent="0.3">
      <c r="P32" s="1">
        <v>2016</v>
      </c>
      <c r="Q32" s="6">
        <v>-1.8365109830882265</v>
      </c>
      <c r="R32" s="6">
        <v>0.3025248622265726</v>
      </c>
      <c r="S32" s="6">
        <v>1.0885242576823808</v>
      </c>
      <c r="T32" s="6">
        <v>1.9765836510124322</v>
      </c>
      <c r="U32" s="6">
        <v>1.5036795735061868</v>
      </c>
      <c r="V32" s="6">
        <v>1.7635614564514319</v>
      </c>
      <c r="W32" s="6">
        <v>1.8594702101425138</v>
      </c>
      <c r="X32" s="6">
        <v>1.7406368783450685</v>
      </c>
      <c r="Y32" s="6">
        <v>1.9746267560221438</v>
      </c>
      <c r="Z32" s="6">
        <v>1.6560720305092462</v>
      </c>
      <c r="AA32" s="6">
        <v>1.6324379469007866</v>
      </c>
      <c r="AB32" s="6">
        <v>1.3226254356523712</v>
      </c>
      <c r="AC32" s="9">
        <f>(R32+S32+T32+U32+V32+W32+X32+Y32+Z32+AA32+AB32)/11</f>
        <v>1.5291584598591939</v>
      </c>
    </row>
    <row r="33" spans="16:29" x14ac:dyDescent="0.3">
      <c r="P33" s="1">
        <v>2017</v>
      </c>
      <c r="Q33" s="6">
        <v>1.0958051473948931</v>
      </c>
      <c r="R33" s="6">
        <v>1.8860470532054583</v>
      </c>
      <c r="S33" s="6">
        <v>0.81512323086530103</v>
      </c>
      <c r="T33" s="6">
        <v>0.29317626867274393</v>
      </c>
      <c r="U33" s="6">
        <v>-0.42475322691768236</v>
      </c>
      <c r="V33" s="6">
        <v>0.60969735483332488</v>
      </c>
      <c r="W33" s="6">
        <v>0.91797309223885404</v>
      </c>
      <c r="X33" s="6">
        <v>0.40453762345590949</v>
      </c>
      <c r="Y33" s="6">
        <v>0.21486584850386103</v>
      </c>
      <c r="Z33" s="6">
        <v>0.48976555315236747</v>
      </c>
      <c r="AA33" s="6">
        <v>0.711006932095958</v>
      </c>
      <c r="AB33" s="6">
        <v>0.77371159605392037</v>
      </c>
      <c r="AC33" s="9">
        <f>(Q33+R33+S33+T33+V33+W33+X33+Y33+Z33+AA33+AB33)/11</f>
        <v>0.74651906367932641</v>
      </c>
    </row>
    <row r="34" spans="16:29" x14ac:dyDescent="0.3">
      <c r="P34" s="1">
        <v>2018</v>
      </c>
      <c r="Q34" s="6">
        <v>-1.0634393287710209E-2</v>
      </c>
      <c r="R34" s="6">
        <v>1.4712765824848706E-2</v>
      </c>
      <c r="S34" s="6">
        <v>0.80067342371107297</v>
      </c>
      <c r="T34" s="6">
        <v>0.75747873671676591</v>
      </c>
      <c r="U34" s="6">
        <v>9.9361067765292521E-2</v>
      </c>
      <c r="V34" s="6">
        <v>-1.5228572597175725</v>
      </c>
      <c r="W34" s="6">
        <v>-1.2364941646517065</v>
      </c>
      <c r="X34" s="6">
        <v>-1.8842972337771213</v>
      </c>
      <c r="Y34" s="6">
        <v>-0.6141708692928336</v>
      </c>
      <c r="Z34" s="6">
        <v>-0.59905277713675398</v>
      </c>
      <c r="AA34" s="6">
        <v>-1.2493779571584624</v>
      </c>
      <c r="AB34" s="6">
        <v>-1.4956323202665309</v>
      </c>
      <c r="AC34" s="9">
        <f>(Q34+V34+W34+X34+Y34+Z34+AA34+AB34)/8</f>
        <v>-1.0765646219110865</v>
      </c>
    </row>
    <row r="35" spans="16:29" x14ac:dyDescent="0.3">
      <c r="P35" s="1">
        <v>2019</v>
      </c>
      <c r="Q35" s="6">
        <v>-0.62360237581286637</v>
      </c>
      <c r="R35" s="6">
        <v>-0.75760090560889093</v>
      </c>
      <c r="S35" s="6">
        <v>0.23717332345868392</v>
      </c>
      <c r="T35" s="6">
        <v>2.563802715378305E-2</v>
      </c>
      <c r="U35" s="6">
        <v>0.40864107941456917</v>
      </c>
      <c r="V35" s="6">
        <v>-0.37566974785259788</v>
      </c>
      <c r="W35" s="6">
        <v>-1.435958396201706</v>
      </c>
      <c r="X35" s="6">
        <v>-1.0486036151984623</v>
      </c>
      <c r="Y35" s="6">
        <v>-0.45575729069588133</v>
      </c>
      <c r="Z35" s="6">
        <v>-0.82394494461782397</v>
      </c>
      <c r="AA35" s="6">
        <v>-1.7366531304587758</v>
      </c>
      <c r="AB35" s="6">
        <v>-1.3899874108338581</v>
      </c>
      <c r="AC35" s="9">
        <f>(Q35+R35+V35+W35+X35+Y35+Z35+AA35+AB35)/9</f>
        <v>-0.9608642019200957</v>
      </c>
    </row>
    <row r="36" spans="16:29" x14ac:dyDescent="0.3">
      <c r="P36" s="1">
        <v>2020</v>
      </c>
      <c r="Q36" s="6">
        <v>-1.3138967115679796</v>
      </c>
      <c r="R36" s="6">
        <v>0.22773984569240224</v>
      </c>
      <c r="S36" s="6">
        <v>-0.38107756721086594</v>
      </c>
      <c r="T36" s="6">
        <v>-1.9410364540016989E-2</v>
      </c>
      <c r="U36" s="6">
        <v>-0.49289676253713544</v>
      </c>
      <c r="V36" s="6">
        <v>-1.0438935124128079E-2</v>
      </c>
      <c r="W36" s="6">
        <v>-0.26501571836260895</v>
      </c>
      <c r="X36" s="6">
        <v>0.89048188841557063</v>
      </c>
      <c r="Y36" s="6">
        <v>1.0801280710328292</v>
      </c>
      <c r="Z36" s="6">
        <v>1.4084096948012907</v>
      </c>
      <c r="AA36" s="6">
        <v>0.75470721158081089</v>
      </c>
      <c r="AB36" s="6">
        <v>0.32778080243344587</v>
      </c>
      <c r="AC36" s="9">
        <f>(Q36+S36+T36+U36+V36+W36)/6</f>
        <v>-0.41378934322378913</v>
      </c>
    </row>
  </sheetData>
  <mergeCells count="2">
    <mergeCell ref="P12:AB12"/>
    <mergeCell ref="P26:AB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72AE3-5674-45E6-AA5E-6AEC372BAE35}">
  <dimension ref="A1:AC35"/>
  <sheetViews>
    <sheetView topLeftCell="A4" zoomScale="80" zoomScaleNormal="80" workbookViewId="0">
      <selection activeCell="F36" sqref="F36"/>
    </sheetView>
  </sheetViews>
  <sheetFormatPr defaultRowHeight="14.4" x14ac:dyDescent="0.3"/>
  <cols>
    <col min="29" max="29" width="11.77734375" customWidth="1"/>
  </cols>
  <sheetData>
    <row r="1" spans="1:28" x14ac:dyDescent="0.3">
      <c r="A1" s="1" t="s">
        <v>0</v>
      </c>
      <c r="B1" s="1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x14ac:dyDescent="0.3">
      <c r="A2" s="1" t="s">
        <v>2</v>
      </c>
      <c r="B2" s="1">
        <v>-7.3274800000000004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8" x14ac:dyDescent="0.3">
      <c r="A3" s="1" t="s">
        <v>3</v>
      </c>
      <c r="B3" s="1">
        <v>110.96622000000001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x14ac:dyDescent="0.3">
      <c r="A4" s="1" t="s">
        <v>4</v>
      </c>
      <c r="B4" s="1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8" x14ac:dyDescent="0.3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8" x14ac:dyDescent="0.3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</row>
    <row r="8" spans="1:28" x14ac:dyDescent="0.3">
      <c r="A8" s="1">
        <v>2005</v>
      </c>
      <c r="B8" s="1">
        <v>58</v>
      </c>
      <c r="C8" s="1">
        <v>110</v>
      </c>
      <c r="D8" s="1">
        <v>233</v>
      </c>
      <c r="E8" s="1">
        <v>445</v>
      </c>
      <c r="F8" s="1">
        <v>79</v>
      </c>
      <c r="G8" s="1">
        <v>185</v>
      </c>
      <c r="H8" s="1">
        <v>75</v>
      </c>
      <c r="I8" s="1">
        <v>342</v>
      </c>
      <c r="J8" s="1">
        <v>96</v>
      </c>
      <c r="K8" s="1">
        <v>97</v>
      </c>
      <c r="L8" s="1">
        <v>160</v>
      </c>
      <c r="M8" s="1">
        <v>209</v>
      </c>
      <c r="N8" s="1"/>
    </row>
    <row r="9" spans="1:28" x14ac:dyDescent="0.3">
      <c r="A9" s="1">
        <v>2006</v>
      </c>
      <c r="B9" s="1">
        <v>491</v>
      </c>
      <c r="C9" s="1">
        <v>312</v>
      </c>
      <c r="D9" s="1">
        <v>169</v>
      </c>
      <c r="E9" s="1">
        <v>312</v>
      </c>
      <c r="F9" s="1">
        <v>209</v>
      </c>
      <c r="G9" s="1">
        <v>0</v>
      </c>
      <c r="H9" s="1">
        <v>0</v>
      </c>
      <c r="I9" s="1">
        <v>0</v>
      </c>
      <c r="J9" s="1">
        <v>0</v>
      </c>
      <c r="K9" s="1">
        <v>22</v>
      </c>
      <c r="L9" s="1">
        <v>178</v>
      </c>
      <c r="M9" s="1">
        <v>294</v>
      </c>
      <c r="N9" s="1"/>
    </row>
    <row r="10" spans="1:28" x14ac:dyDescent="0.3">
      <c r="A10" s="1">
        <v>2007</v>
      </c>
      <c r="B10" s="1">
        <v>151</v>
      </c>
      <c r="C10" s="1">
        <v>309</v>
      </c>
      <c r="D10" s="1">
        <v>429</v>
      </c>
      <c r="E10" s="1">
        <v>378</v>
      </c>
      <c r="F10" s="1">
        <v>57</v>
      </c>
      <c r="G10" s="1">
        <v>69</v>
      </c>
      <c r="H10" s="1">
        <v>0</v>
      </c>
      <c r="I10" s="1">
        <v>0</v>
      </c>
      <c r="J10" s="1">
        <v>0</v>
      </c>
      <c r="K10" s="1">
        <v>30</v>
      </c>
      <c r="L10" s="1">
        <v>150</v>
      </c>
      <c r="M10" s="1">
        <v>381</v>
      </c>
      <c r="N10" s="1">
        <f>SUM(B10:M10)</f>
        <v>1954</v>
      </c>
    </row>
    <row r="11" spans="1:28" x14ac:dyDescent="0.3">
      <c r="A11" s="1">
        <v>2008</v>
      </c>
      <c r="B11" s="1">
        <v>419</v>
      </c>
      <c r="C11" s="1">
        <v>384</v>
      </c>
      <c r="D11" s="1">
        <v>408</v>
      </c>
      <c r="E11" s="1">
        <v>37</v>
      </c>
      <c r="F11" s="1">
        <v>32</v>
      </c>
      <c r="G11" s="1" t="s">
        <v>20</v>
      </c>
      <c r="H11" s="1">
        <v>36</v>
      </c>
      <c r="I11" s="1">
        <v>68</v>
      </c>
      <c r="J11" s="1">
        <v>24</v>
      </c>
      <c r="K11" s="1">
        <v>129</v>
      </c>
      <c r="L11" s="1">
        <v>341</v>
      </c>
      <c r="M11" s="1">
        <v>140</v>
      </c>
      <c r="N11" s="1">
        <f t="shared" ref="N11:N23" si="0">SUM(B11:M11)</f>
        <v>2018</v>
      </c>
    </row>
    <row r="12" spans="1:28" x14ac:dyDescent="0.3">
      <c r="A12" s="1">
        <v>2009</v>
      </c>
      <c r="B12" s="1" t="s">
        <v>20</v>
      </c>
      <c r="C12" s="1">
        <v>598</v>
      </c>
      <c r="D12" s="1">
        <v>216</v>
      </c>
      <c r="E12" s="1">
        <v>150</v>
      </c>
      <c r="F12" s="1">
        <v>256</v>
      </c>
      <c r="G12" s="1">
        <v>29</v>
      </c>
      <c r="H12" s="1">
        <v>34</v>
      </c>
      <c r="I12" s="1">
        <v>0</v>
      </c>
      <c r="J12" s="1">
        <v>0</v>
      </c>
      <c r="K12" s="1">
        <v>130</v>
      </c>
      <c r="L12" s="1">
        <v>165</v>
      </c>
      <c r="M12" s="1">
        <v>152</v>
      </c>
      <c r="N12" s="1">
        <f t="shared" si="0"/>
        <v>1730</v>
      </c>
      <c r="P12" s="11" t="s">
        <v>34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x14ac:dyDescent="0.3">
      <c r="A13" s="1">
        <v>2010</v>
      </c>
      <c r="B13" s="1">
        <v>367</v>
      </c>
      <c r="C13" s="1">
        <v>299</v>
      </c>
      <c r="D13" s="1">
        <v>445</v>
      </c>
      <c r="E13" s="1">
        <v>280</v>
      </c>
      <c r="F13" s="1">
        <v>428</v>
      </c>
      <c r="G13" s="1">
        <v>100</v>
      </c>
      <c r="H13" s="1">
        <v>22</v>
      </c>
      <c r="I13" s="1">
        <v>178</v>
      </c>
      <c r="J13" s="1" t="s">
        <v>20</v>
      </c>
      <c r="K13" s="1">
        <v>310</v>
      </c>
      <c r="L13" s="1">
        <v>154</v>
      </c>
      <c r="M13" s="1">
        <v>371</v>
      </c>
      <c r="N13" s="1">
        <f t="shared" si="0"/>
        <v>2954</v>
      </c>
      <c r="P13" s="3" t="s">
        <v>6</v>
      </c>
      <c r="Q13" s="3" t="s">
        <v>7</v>
      </c>
      <c r="R13" s="3" t="s">
        <v>8</v>
      </c>
      <c r="S13" s="3" t="s">
        <v>9</v>
      </c>
      <c r="T13" s="3" t="s">
        <v>10</v>
      </c>
      <c r="U13" s="3" t="s">
        <v>11</v>
      </c>
      <c r="V13" s="3" t="s">
        <v>12</v>
      </c>
      <c r="W13" s="3" t="s">
        <v>13</v>
      </c>
      <c r="X13" s="3" t="s">
        <v>14</v>
      </c>
      <c r="Y13" s="3" t="s">
        <v>15</v>
      </c>
      <c r="Z13" s="3" t="s">
        <v>16</v>
      </c>
      <c r="AA13" s="3" t="s">
        <v>17</v>
      </c>
      <c r="AB13" s="3" t="s">
        <v>18</v>
      </c>
    </row>
    <row r="14" spans="1:28" x14ac:dyDescent="0.3">
      <c r="A14" s="2">
        <v>2011</v>
      </c>
      <c r="B14" s="2">
        <v>325</v>
      </c>
      <c r="C14" s="2">
        <v>377</v>
      </c>
      <c r="D14" s="2">
        <v>362</v>
      </c>
      <c r="E14" s="2">
        <v>498</v>
      </c>
      <c r="F14" s="2">
        <v>189</v>
      </c>
      <c r="G14" s="2">
        <v>30</v>
      </c>
      <c r="H14" s="2">
        <v>115</v>
      </c>
      <c r="I14" s="2">
        <v>7</v>
      </c>
      <c r="J14" s="2">
        <v>78</v>
      </c>
      <c r="K14" s="2">
        <v>135</v>
      </c>
      <c r="L14" s="2">
        <v>383</v>
      </c>
      <c r="M14" s="2">
        <v>378</v>
      </c>
      <c r="N14" s="1">
        <f t="shared" si="0"/>
        <v>2877</v>
      </c>
      <c r="P14" s="3">
        <v>2011</v>
      </c>
      <c r="Q14" s="4">
        <f t="shared" ref="Q14:Q23" si="1">(L13+M13+B14)/3</f>
        <v>283.33333333333331</v>
      </c>
      <c r="R14" s="4">
        <f>(M13+B14+C14)/3</f>
        <v>357.66666666666669</v>
      </c>
      <c r="S14" s="4">
        <f t="shared" ref="S14:AB14" si="2">(B14+C14+D14)/3</f>
        <v>354.66666666666669</v>
      </c>
      <c r="T14" s="4">
        <f t="shared" si="2"/>
        <v>412.33333333333331</v>
      </c>
      <c r="U14" s="4">
        <f t="shared" si="2"/>
        <v>349.66666666666669</v>
      </c>
      <c r="V14" s="4">
        <f t="shared" si="2"/>
        <v>239</v>
      </c>
      <c r="W14" s="4">
        <f t="shared" si="2"/>
        <v>111.33333333333333</v>
      </c>
      <c r="X14" s="4">
        <f t="shared" si="2"/>
        <v>50.666666666666664</v>
      </c>
      <c r="Y14" s="4">
        <f t="shared" si="2"/>
        <v>66.666666666666671</v>
      </c>
      <c r="Z14" s="4">
        <f t="shared" si="2"/>
        <v>73.333333333333329</v>
      </c>
      <c r="AA14" s="4">
        <f t="shared" si="2"/>
        <v>198.66666666666666</v>
      </c>
      <c r="AB14" s="4">
        <f t="shared" si="2"/>
        <v>298.66666666666669</v>
      </c>
    </row>
    <row r="15" spans="1:28" x14ac:dyDescent="0.3">
      <c r="A15" s="1">
        <v>2012</v>
      </c>
      <c r="B15" s="1">
        <v>638</v>
      </c>
      <c r="C15" s="1">
        <v>294</v>
      </c>
      <c r="D15" s="1">
        <v>78</v>
      </c>
      <c r="E15" s="1">
        <v>170</v>
      </c>
      <c r="F15" s="1">
        <v>52</v>
      </c>
      <c r="G15" s="1">
        <v>3</v>
      </c>
      <c r="H15" s="1">
        <v>0</v>
      </c>
      <c r="I15" s="1">
        <v>0</v>
      </c>
      <c r="J15" s="1">
        <v>0</v>
      </c>
      <c r="K15" s="1">
        <v>88</v>
      </c>
      <c r="L15" s="1">
        <v>243</v>
      </c>
      <c r="M15" s="1">
        <v>214</v>
      </c>
      <c r="N15" s="1">
        <f t="shared" si="0"/>
        <v>1780</v>
      </c>
      <c r="P15" s="3">
        <v>2012</v>
      </c>
      <c r="Q15" s="4">
        <f t="shared" si="1"/>
        <v>466.33333333333331</v>
      </c>
      <c r="R15" s="4">
        <f>(M14+B15+C15)/3</f>
        <v>436.66666666666669</v>
      </c>
      <c r="S15" s="4">
        <f>(B15+C15+D15)/3</f>
        <v>336.66666666666669</v>
      </c>
      <c r="T15" s="4">
        <f>(C15+D15+E15)/3</f>
        <v>180.66666666666666</v>
      </c>
      <c r="U15" s="4">
        <f>(D15+E15+F15)/3</f>
        <v>100</v>
      </c>
      <c r="V15" s="4">
        <f>(E15+F15+G15)/3</f>
        <v>75</v>
      </c>
      <c r="W15" s="4">
        <f t="shared" ref="W15:W23" si="3">(F15+G15+H15)/3</f>
        <v>18.333333333333332</v>
      </c>
      <c r="X15" s="4">
        <f>(G15+H15+I15)/3</f>
        <v>1</v>
      </c>
      <c r="Y15" s="4">
        <f t="shared" ref="Y15:Y23" si="4">(H15+I15+J15)/3</f>
        <v>0</v>
      </c>
      <c r="Z15" s="4">
        <f t="shared" ref="Z15:Z23" si="5">(I15+J15+K15)/3</f>
        <v>29.333333333333332</v>
      </c>
      <c r="AA15" s="4">
        <f t="shared" ref="AA15:AA23" si="6">(J15+K15+L15)/3</f>
        <v>110.33333333333333</v>
      </c>
      <c r="AB15" s="4">
        <f t="shared" ref="AB15:AB23" si="7">(K15+L15+M15)/3</f>
        <v>181.66666666666666</v>
      </c>
    </row>
    <row r="16" spans="1:28" x14ac:dyDescent="0.3">
      <c r="A16" s="1">
        <v>2013</v>
      </c>
      <c r="B16" s="1">
        <v>475</v>
      </c>
      <c r="C16" s="1">
        <v>578</v>
      </c>
      <c r="D16" s="1">
        <v>295</v>
      </c>
      <c r="E16" s="1">
        <v>415</v>
      </c>
      <c r="F16" s="1">
        <v>126</v>
      </c>
      <c r="G16" s="1">
        <v>90</v>
      </c>
      <c r="H16" s="1">
        <v>59</v>
      </c>
      <c r="I16" s="1">
        <v>25</v>
      </c>
      <c r="J16" s="1">
        <v>0</v>
      </c>
      <c r="K16" s="1">
        <v>259</v>
      </c>
      <c r="L16" s="1">
        <v>157</v>
      </c>
      <c r="M16" s="1">
        <v>157</v>
      </c>
      <c r="N16" s="1">
        <f t="shared" si="0"/>
        <v>2636</v>
      </c>
      <c r="P16" s="3">
        <v>2013</v>
      </c>
      <c r="Q16" s="4">
        <f t="shared" si="1"/>
        <v>310.66666666666669</v>
      </c>
      <c r="R16" s="4">
        <f t="shared" ref="R16:R23" si="8">(M15+B16+C16)/3</f>
        <v>422.33333333333331</v>
      </c>
      <c r="S16" s="4">
        <f t="shared" ref="S16:S23" si="9">(B16+C16+D16)/3</f>
        <v>449.33333333333331</v>
      </c>
      <c r="T16" s="4">
        <f t="shared" ref="T16:T23" si="10">(C16+D16+E16)/3</f>
        <v>429.33333333333331</v>
      </c>
      <c r="U16" s="4">
        <f t="shared" ref="U16:U23" si="11">(D16+E16+F16)/3</f>
        <v>278.66666666666669</v>
      </c>
      <c r="V16" s="4">
        <f t="shared" ref="V16:V23" si="12">(E16+F16+G16)/3</f>
        <v>210.33333333333334</v>
      </c>
      <c r="W16" s="4">
        <f t="shared" si="3"/>
        <v>91.666666666666671</v>
      </c>
      <c r="X16" s="4">
        <f t="shared" ref="X16:X23" si="13">(G16+H16+I16)/3</f>
        <v>58</v>
      </c>
      <c r="Y16" s="4">
        <f t="shared" si="4"/>
        <v>28</v>
      </c>
      <c r="Z16" s="4">
        <f t="shared" si="5"/>
        <v>94.666666666666671</v>
      </c>
      <c r="AA16" s="4">
        <f t="shared" si="6"/>
        <v>138.66666666666666</v>
      </c>
      <c r="AB16" s="4">
        <f t="shared" si="7"/>
        <v>191</v>
      </c>
    </row>
    <row r="17" spans="1:29" x14ac:dyDescent="0.3">
      <c r="A17" s="1">
        <v>2014</v>
      </c>
      <c r="B17" s="1">
        <v>202</v>
      </c>
      <c r="C17" s="1">
        <v>248</v>
      </c>
      <c r="D17" s="1">
        <v>205</v>
      </c>
      <c r="E17" s="1">
        <v>200</v>
      </c>
      <c r="F17" s="1">
        <v>111</v>
      </c>
      <c r="G17" s="1">
        <v>0</v>
      </c>
      <c r="H17" s="1">
        <v>55</v>
      </c>
      <c r="I17" s="1">
        <v>2</v>
      </c>
      <c r="J17" s="1">
        <v>0</v>
      </c>
      <c r="K17" s="1">
        <v>78</v>
      </c>
      <c r="L17" s="1">
        <v>296</v>
      </c>
      <c r="M17" s="1">
        <v>209</v>
      </c>
      <c r="N17" s="1">
        <f t="shared" si="0"/>
        <v>1606</v>
      </c>
      <c r="P17" s="3">
        <v>2014</v>
      </c>
      <c r="Q17" s="4">
        <f t="shared" si="1"/>
        <v>172</v>
      </c>
      <c r="R17" s="4">
        <f t="shared" si="8"/>
        <v>202.33333333333334</v>
      </c>
      <c r="S17" s="4">
        <f t="shared" si="9"/>
        <v>218.33333333333334</v>
      </c>
      <c r="T17" s="4">
        <f t="shared" si="10"/>
        <v>217.66666666666666</v>
      </c>
      <c r="U17" s="4">
        <f t="shared" si="11"/>
        <v>172</v>
      </c>
      <c r="V17" s="4">
        <f t="shared" si="12"/>
        <v>103.66666666666667</v>
      </c>
      <c r="W17" s="4">
        <f t="shared" si="3"/>
        <v>55.333333333333336</v>
      </c>
      <c r="X17" s="4">
        <f t="shared" si="13"/>
        <v>19</v>
      </c>
      <c r="Y17" s="4">
        <f t="shared" si="4"/>
        <v>19</v>
      </c>
      <c r="Z17" s="4">
        <f t="shared" si="5"/>
        <v>26.666666666666668</v>
      </c>
      <c r="AA17" s="4">
        <f t="shared" si="6"/>
        <v>124.66666666666667</v>
      </c>
      <c r="AB17" s="4">
        <f t="shared" si="7"/>
        <v>194.33333333333334</v>
      </c>
    </row>
    <row r="18" spans="1:29" x14ac:dyDescent="0.3">
      <c r="A18" s="1">
        <v>2015</v>
      </c>
      <c r="B18" s="1">
        <v>405</v>
      </c>
      <c r="C18" s="1">
        <v>474</v>
      </c>
      <c r="D18" s="1">
        <v>354</v>
      </c>
      <c r="E18" s="1">
        <v>579</v>
      </c>
      <c r="F18" s="1">
        <v>31</v>
      </c>
      <c r="G18" s="1">
        <v>41</v>
      </c>
      <c r="H18" s="1">
        <v>0</v>
      </c>
      <c r="I18" s="1">
        <v>0</v>
      </c>
      <c r="J18" s="1">
        <v>0</v>
      </c>
      <c r="K18" s="1">
        <v>5</v>
      </c>
      <c r="L18" s="1">
        <v>396</v>
      </c>
      <c r="M18" s="1">
        <v>122</v>
      </c>
      <c r="N18" s="1">
        <f t="shared" si="0"/>
        <v>2407</v>
      </c>
      <c r="P18" s="3">
        <v>2015</v>
      </c>
      <c r="Q18" s="4">
        <f t="shared" si="1"/>
        <v>303.33333333333331</v>
      </c>
      <c r="R18" s="4">
        <f t="shared" si="8"/>
        <v>362.66666666666669</v>
      </c>
      <c r="S18" s="4">
        <f t="shared" si="9"/>
        <v>411</v>
      </c>
      <c r="T18" s="4">
        <f t="shared" si="10"/>
        <v>469</v>
      </c>
      <c r="U18" s="4">
        <f t="shared" si="11"/>
        <v>321.33333333333331</v>
      </c>
      <c r="V18" s="4">
        <f t="shared" si="12"/>
        <v>217</v>
      </c>
      <c r="W18" s="4">
        <f t="shared" si="3"/>
        <v>24</v>
      </c>
      <c r="X18" s="4">
        <f t="shared" si="13"/>
        <v>13.666666666666666</v>
      </c>
      <c r="Y18" s="4">
        <f t="shared" si="4"/>
        <v>0</v>
      </c>
      <c r="Z18" s="4">
        <f t="shared" si="5"/>
        <v>1.6666666666666667</v>
      </c>
      <c r="AA18" s="4">
        <f t="shared" si="6"/>
        <v>133.66666666666666</v>
      </c>
      <c r="AB18" s="4">
        <f t="shared" si="7"/>
        <v>174.33333333333334</v>
      </c>
    </row>
    <row r="19" spans="1:29" x14ac:dyDescent="0.3">
      <c r="A19" s="1">
        <v>2016</v>
      </c>
      <c r="B19" s="1">
        <v>318</v>
      </c>
      <c r="C19" s="1">
        <v>448</v>
      </c>
      <c r="D19" s="1">
        <v>266</v>
      </c>
      <c r="E19" s="1">
        <v>93</v>
      </c>
      <c r="F19" s="1">
        <v>229</v>
      </c>
      <c r="G19" s="1">
        <v>133</v>
      </c>
      <c r="H19" s="1">
        <v>103</v>
      </c>
      <c r="I19" s="1">
        <v>95</v>
      </c>
      <c r="J19" s="1">
        <v>373</v>
      </c>
      <c r="K19" s="1">
        <v>180</v>
      </c>
      <c r="L19" s="1">
        <v>360</v>
      </c>
      <c r="M19" s="1">
        <v>390</v>
      </c>
      <c r="N19" s="1">
        <f t="shared" si="0"/>
        <v>2988</v>
      </c>
      <c r="P19" s="3">
        <v>2016</v>
      </c>
      <c r="Q19" s="4">
        <f t="shared" si="1"/>
        <v>278.66666666666669</v>
      </c>
      <c r="R19" s="4">
        <f t="shared" si="8"/>
        <v>296</v>
      </c>
      <c r="S19" s="4">
        <f t="shared" si="9"/>
        <v>344</v>
      </c>
      <c r="T19" s="4">
        <f t="shared" si="10"/>
        <v>269</v>
      </c>
      <c r="U19" s="4">
        <f t="shared" si="11"/>
        <v>196</v>
      </c>
      <c r="V19" s="4">
        <f t="shared" si="12"/>
        <v>151.66666666666666</v>
      </c>
      <c r="W19" s="4">
        <f t="shared" si="3"/>
        <v>155</v>
      </c>
      <c r="X19" s="4">
        <f t="shared" si="13"/>
        <v>110.33333333333333</v>
      </c>
      <c r="Y19" s="4">
        <f t="shared" si="4"/>
        <v>190.33333333333334</v>
      </c>
      <c r="Z19" s="4">
        <f t="shared" si="5"/>
        <v>216</v>
      </c>
      <c r="AA19" s="4">
        <f t="shared" si="6"/>
        <v>304.33333333333331</v>
      </c>
      <c r="AB19" s="4">
        <f t="shared" si="7"/>
        <v>310</v>
      </c>
    </row>
    <row r="20" spans="1:29" x14ac:dyDescent="0.3">
      <c r="A20" s="1">
        <v>2017</v>
      </c>
      <c r="B20" s="1">
        <v>467</v>
      </c>
      <c r="C20" s="1">
        <v>430</v>
      </c>
      <c r="D20" s="1">
        <v>276</v>
      </c>
      <c r="E20" s="1">
        <v>158</v>
      </c>
      <c r="F20" s="1">
        <v>142</v>
      </c>
      <c r="G20" s="1">
        <v>66</v>
      </c>
      <c r="H20" s="1">
        <v>54</v>
      </c>
      <c r="I20" s="1">
        <v>0</v>
      </c>
      <c r="J20" s="1">
        <v>36</v>
      </c>
      <c r="K20" s="1">
        <v>248</v>
      </c>
      <c r="L20" s="1">
        <v>227</v>
      </c>
      <c r="M20" s="1">
        <v>268</v>
      </c>
      <c r="N20" s="1">
        <f t="shared" si="0"/>
        <v>2372</v>
      </c>
      <c r="P20" s="3">
        <v>2017</v>
      </c>
      <c r="Q20" s="4">
        <f t="shared" si="1"/>
        <v>405.66666666666669</v>
      </c>
      <c r="R20" s="4">
        <f t="shared" si="8"/>
        <v>429</v>
      </c>
      <c r="S20" s="4">
        <f t="shared" si="9"/>
        <v>391</v>
      </c>
      <c r="T20" s="4">
        <f t="shared" si="10"/>
        <v>288</v>
      </c>
      <c r="U20" s="4">
        <f t="shared" si="11"/>
        <v>192</v>
      </c>
      <c r="V20" s="4">
        <f t="shared" si="12"/>
        <v>122</v>
      </c>
      <c r="W20" s="4">
        <f t="shared" si="3"/>
        <v>87.333333333333329</v>
      </c>
      <c r="X20" s="4">
        <f t="shared" si="13"/>
        <v>40</v>
      </c>
      <c r="Y20" s="4">
        <f t="shared" si="4"/>
        <v>30</v>
      </c>
      <c r="Z20" s="4">
        <f t="shared" si="5"/>
        <v>94.666666666666671</v>
      </c>
      <c r="AA20" s="4">
        <f t="shared" si="6"/>
        <v>170.33333333333334</v>
      </c>
      <c r="AB20" s="4">
        <f t="shared" si="7"/>
        <v>247.66666666666666</v>
      </c>
    </row>
    <row r="21" spans="1:29" x14ac:dyDescent="0.3">
      <c r="A21" s="1">
        <v>2018</v>
      </c>
      <c r="B21" s="1">
        <v>247</v>
      </c>
      <c r="C21" s="1">
        <v>420</v>
      </c>
      <c r="D21" s="1">
        <v>329</v>
      </c>
      <c r="E21" s="1">
        <v>76</v>
      </c>
      <c r="F21" s="1">
        <v>81</v>
      </c>
      <c r="G21" s="1">
        <v>14</v>
      </c>
      <c r="H21" s="1">
        <v>0</v>
      </c>
      <c r="I21" s="1">
        <v>0</v>
      </c>
      <c r="J21" s="1">
        <v>0</v>
      </c>
      <c r="K21" s="1">
        <v>0</v>
      </c>
      <c r="L21" s="1">
        <v>166</v>
      </c>
      <c r="M21" s="1">
        <v>140</v>
      </c>
      <c r="N21" s="1">
        <f t="shared" si="0"/>
        <v>1473</v>
      </c>
      <c r="P21" s="3">
        <v>2018</v>
      </c>
      <c r="Q21" s="4">
        <f t="shared" si="1"/>
        <v>247.33333333333334</v>
      </c>
      <c r="R21" s="4">
        <f t="shared" si="8"/>
        <v>311.66666666666669</v>
      </c>
      <c r="S21" s="4">
        <f t="shared" si="9"/>
        <v>332</v>
      </c>
      <c r="T21" s="4">
        <f t="shared" si="10"/>
        <v>275</v>
      </c>
      <c r="U21" s="4">
        <f t="shared" si="11"/>
        <v>162</v>
      </c>
      <c r="V21" s="4">
        <f t="shared" si="12"/>
        <v>57</v>
      </c>
      <c r="W21" s="4">
        <f t="shared" si="3"/>
        <v>31.666666666666668</v>
      </c>
      <c r="X21" s="4">
        <f t="shared" si="13"/>
        <v>4.666666666666667</v>
      </c>
      <c r="Y21" s="4">
        <f t="shared" si="4"/>
        <v>0</v>
      </c>
      <c r="Z21" s="4">
        <f t="shared" si="5"/>
        <v>0</v>
      </c>
      <c r="AA21" s="4">
        <f t="shared" si="6"/>
        <v>55.333333333333336</v>
      </c>
      <c r="AB21" s="4">
        <f t="shared" si="7"/>
        <v>102</v>
      </c>
    </row>
    <row r="22" spans="1:29" x14ac:dyDescent="0.3">
      <c r="A22" s="1">
        <v>2019</v>
      </c>
      <c r="B22" s="1">
        <v>308</v>
      </c>
      <c r="C22" s="1">
        <v>299</v>
      </c>
      <c r="D22" s="1">
        <v>244</v>
      </c>
      <c r="E22" s="1">
        <v>314</v>
      </c>
      <c r="F22" s="1">
        <v>0</v>
      </c>
      <c r="G22" s="1">
        <v>0</v>
      </c>
      <c r="H22" s="1">
        <v>15</v>
      </c>
      <c r="I22" s="1">
        <v>0</v>
      </c>
      <c r="J22" s="1">
        <v>0</v>
      </c>
      <c r="K22" s="1">
        <v>41</v>
      </c>
      <c r="L22" s="1">
        <v>67</v>
      </c>
      <c r="M22" s="1">
        <v>331</v>
      </c>
      <c r="N22" s="1">
        <f t="shared" si="0"/>
        <v>1619</v>
      </c>
      <c r="P22" s="3">
        <v>2019</v>
      </c>
      <c r="Q22" s="4">
        <f t="shared" si="1"/>
        <v>204.66666666666666</v>
      </c>
      <c r="R22" s="4">
        <f t="shared" si="8"/>
        <v>249</v>
      </c>
      <c r="S22" s="4">
        <f t="shared" si="9"/>
        <v>283.66666666666669</v>
      </c>
      <c r="T22" s="4">
        <f t="shared" si="10"/>
        <v>285.66666666666669</v>
      </c>
      <c r="U22" s="4">
        <f t="shared" si="11"/>
        <v>186</v>
      </c>
      <c r="V22" s="4">
        <f t="shared" si="12"/>
        <v>104.66666666666667</v>
      </c>
      <c r="W22" s="4">
        <f t="shared" si="3"/>
        <v>5</v>
      </c>
      <c r="X22" s="4">
        <f t="shared" si="13"/>
        <v>5</v>
      </c>
      <c r="Y22" s="4">
        <f t="shared" si="4"/>
        <v>5</v>
      </c>
      <c r="Z22" s="4">
        <f t="shared" si="5"/>
        <v>13.666666666666666</v>
      </c>
      <c r="AA22" s="4">
        <f t="shared" si="6"/>
        <v>36</v>
      </c>
      <c r="AB22" s="4">
        <f t="shared" si="7"/>
        <v>146.33333333333334</v>
      </c>
    </row>
    <row r="23" spans="1:29" x14ac:dyDescent="0.3">
      <c r="A23" s="1">
        <v>2020</v>
      </c>
      <c r="B23" s="1">
        <v>467</v>
      </c>
      <c r="C23" s="1">
        <v>225</v>
      </c>
      <c r="D23" s="1">
        <v>358</v>
      </c>
      <c r="E23" s="1">
        <v>216</v>
      </c>
      <c r="F23" s="1">
        <v>134</v>
      </c>
      <c r="G23" s="1">
        <v>31</v>
      </c>
      <c r="H23" s="1">
        <v>24</v>
      </c>
      <c r="I23" s="1">
        <v>63</v>
      </c>
      <c r="J23" s="1">
        <v>37</v>
      </c>
      <c r="K23" s="1">
        <v>145</v>
      </c>
      <c r="L23" s="1">
        <v>311</v>
      </c>
      <c r="M23" s="1">
        <v>298</v>
      </c>
      <c r="N23" s="1">
        <f t="shared" si="0"/>
        <v>2309</v>
      </c>
      <c r="P23" s="3">
        <v>2020</v>
      </c>
      <c r="Q23" s="4">
        <f t="shared" si="1"/>
        <v>288.33333333333331</v>
      </c>
      <c r="R23" s="4">
        <f t="shared" si="8"/>
        <v>341</v>
      </c>
      <c r="S23" s="4">
        <f t="shared" si="9"/>
        <v>350</v>
      </c>
      <c r="T23" s="4">
        <f t="shared" si="10"/>
        <v>266.33333333333331</v>
      </c>
      <c r="U23" s="4">
        <f t="shared" si="11"/>
        <v>236</v>
      </c>
      <c r="V23" s="4">
        <f t="shared" si="12"/>
        <v>127</v>
      </c>
      <c r="W23" s="4">
        <f t="shared" si="3"/>
        <v>63</v>
      </c>
      <c r="X23" s="4">
        <f t="shared" si="13"/>
        <v>39.333333333333336</v>
      </c>
      <c r="Y23" s="4">
        <f t="shared" si="4"/>
        <v>41.333333333333336</v>
      </c>
      <c r="Z23" s="4">
        <f t="shared" si="5"/>
        <v>81.666666666666671</v>
      </c>
      <c r="AA23" s="4">
        <f t="shared" si="6"/>
        <v>164.33333333333334</v>
      </c>
      <c r="AB23" s="4">
        <f t="shared" si="7"/>
        <v>251.33333333333334</v>
      </c>
    </row>
    <row r="24" spans="1:29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>
        <v>2020.4</v>
      </c>
    </row>
    <row r="25" spans="1:29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P25" s="12" t="s">
        <v>35</v>
      </c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0" t="s">
        <v>36</v>
      </c>
    </row>
    <row r="26" spans="1:29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>
        <v>2020.4</v>
      </c>
      <c r="P26" s="1">
        <v>2011</v>
      </c>
      <c r="Q26" s="6">
        <v>-6.6783000938379411E-2</v>
      </c>
      <c r="R26" s="6">
        <v>0.28832230643220891</v>
      </c>
      <c r="S26" s="6">
        <v>0.17873526399434203</v>
      </c>
      <c r="T26" s="6">
        <v>1.1488072682029391</v>
      </c>
      <c r="U26" s="6">
        <v>1.6035537204720782</v>
      </c>
      <c r="V26" s="6">
        <v>1.4953643148877984</v>
      </c>
      <c r="W26" s="6">
        <v>1.0105398389431144</v>
      </c>
      <c r="X26" s="6">
        <v>0.74501080527952446</v>
      </c>
      <c r="Y26" s="6">
        <v>0.81694419983159738</v>
      </c>
      <c r="Z26" s="6">
        <v>0.47801134069038587</v>
      </c>
      <c r="AA26" s="6">
        <v>0.81963638790132842</v>
      </c>
      <c r="AB26" s="6">
        <v>1.3126651805411778</v>
      </c>
      <c r="AC26" s="9">
        <f>(R26+S26+T26+U26+V26+W26+X26+Y26+Z26+AA26+AB26)/11</f>
        <v>0.89978096610695413</v>
      </c>
    </row>
    <row r="27" spans="1:29" x14ac:dyDescent="0.3">
      <c r="P27" s="1">
        <v>2012</v>
      </c>
      <c r="Q27" s="6">
        <v>1.8817788947240053</v>
      </c>
      <c r="R27" s="6">
        <v>1.2066986560403516</v>
      </c>
      <c r="S27" s="6">
        <v>-0.10138195096794989</v>
      </c>
      <c r="T27" s="6">
        <v>-1.6260245932443684</v>
      </c>
      <c r="U27" s="6">
        <v>-1.9364001646693847</v>
      </c>
      <c r="V27" s="6">
        <v>-1.1836715417081112</v>
      </c>
      <c r="W27" s="6">
        <v>-1.0030044256743298</v>
      </c>
      <c r="X27" s="6">
        <v>-1.7689994565805653</v>
      </c>
      <c r="Y27" s="6">
        <v>-0.52400187038267987</v>
      </c>
      <c r="Z27" s="6">
        <v>-0.22992881975664581</v>
      </c>
      <c r="AA27" s="6">
        <v>-0.29513895408059998</v>
      </c>
      <c r="AB27" s="6">
        <v>-0.34764930256760063</v>
      </c>
      <c r="AC27" s="9">
        <f>(S27+T27+U27+V27+W27+X27+Y27+Z27+AA27+AB27)/10</f>
        <v>-0.90162010796322356</v>
      </c>
    </row>
    <row r="28" spans="1:29" x14ac:dyDescent="0.3">
      <c r="P28" s="1">
        <v>2013</v>
      </c>
      <c r="Q28" s="6">
        <v>0.26818768410620186</v>
      </c>
      <c r="R28" s="6">
        <v>1.0486824501666159</v>
      </c>
      <c r="S28" s="6">
        <v>1.5185355129948466</v>
      </c>
      <c r="T28" s="6">
        <v>1.3054451945240082</v>
      </c>
      <c r="U28" s="6">
        <v>0.84755365085727596</v>
      </c>
      <c r="V28" s="6">
        <v>1.1456383259559992</v>
      </c>
      <c r="W28" s="6">
        <v>0.73225566162640765</v>
      </c>
      <c r="X28" s="6">
        <v>0.89180655673514697</v>
      </c>
      <c r="Y28" s="6">
        <v>0.16274195235820321</v>
      </c>
      <c r="Z28" s="6">
        <v>0.72688142083605523</v>
      </c>
      <c r="AA28" s="6">
        <v>0.1118841446490626</v>
      </c>
      <c r="AB28" s="6">
        <v>-0.19265300312869593</v>
      </c>
      <c r="AC28" s="9">
        <f>(Q28+R28+S28+T28+U28+V28+W28+X28+Y28+Z28+AA28)/11</f>
        <v>0.79632841407362021</v>
      </c>
    </row>
    <row r="29" spans="1:29" x14ac:dyDescent="0.3">
      <c r="P29" s="1">
        <v>2014</v>
      </c>
      <c r="Q29" s="6">
        <v>-1.7219656573262621</v>
      </c>
      <c r="R29" s="6">
        <v>-2.0229943703170021</v>
      </c>
      <c r="S29" s="6">
        <v>-2.2611038950578477</v>
      </c>
      <c r="T29" s="6">
        <v>-1.0621136677608356</v>
      </c>
      <c r="U29" s="6">
        <v>-0.57588014136508647</v>
      </c>
      <c r="V29" s="6">
        <v>-0.53377771583530897</v>
      </c>
      <c r="W29" s="6">
        <v>9.1831284417816628E-2</v>
      </c>
      <c r="X29" s="6">
        <v>-0.14054570434949532</v>
      </c>
      <c r="Y29" s="6">
        <v>-3.3403269141834224E-2</v>
      </c>
      <c r="Z29" s="6">
        <v>-0.28927787933595273</v>
      </c>
      <c r="AA29" s="6">
        <v>-8.1266349053762621E-2</v>
      </c>
      <c r="AB29" s="6">
        <v>-0.13857260239681524</v>
      </c>
      <c r="AC29" s="9">
        <f>(Q29+R29+S29+T29+U29+V29+X29+Y29+Z29+AA29+AB29)/11</f>
        <v>-0.8055364774491095</v>
      </c>
    </row>
    <row r="30" spans="1:29" x14ac:dyDescent="0.3">
      <c r="P30" s="1">
        <v>2015</v>
      </c>
      <c r="Q30" s="6">
        <v>0.18022383364200367</v>
      </c>
      <c r="R30" s="6">
        <v>0.3501605521726745</v>
      </c>
      <c r="S30" s="6">
        <v>1.0007129748009174</v>
      </c>
      <c r="T30" s="6">
        <v>1.655854034787009</v>
      </c>
      <c r="U30" s="6">
        <v>1.3150276965586645</v>
      </c>
      <c r="V30" s="6">
        <v>1.2295847378641462</v>
      </c>
      <c r="W30" s="6">
        <v>-0.76661659725621156</v>
      </c>
      <c r="X30" s="6">
        <v>-0.38307785265445271</v>
      </c>
      <c r="Y30" s="6">
        <v>-0.52400187038267987</v>
      </c>
      <c r="Z30" s="6">
        <v>-1.1667909421397966</v>
      </c>
      <c r="AA30" s="6">
        <v>4.4451533617146932E-2</v>
      </c>
      <c r="AB30" s="6">
        <v>-0.47333033443054706</v>
      </c>
      <c r="AC30" s="9">
        <f>(Q30+R30+S30+T30+U30+V30+AA30)/7</f>
        <v>0.82514505192036602</v>
      </c>
    </row>
    <row r="31" spans="1:29" x14ac:dyDescent="0.3">
      <c r="P31" s="1">
        <v>2016</v>
      </c>
      <c r="Q31" s="6">
        <v>-0.12609996199531381</v>
      </c>
      <c r="R31" s="6">
        <v>-0.52609768492944831</v>
      </c>
      <c r="S31" s="6">
        <v>1.3881091432296877E-2</v>
      </c>
      <c r="T31" s="6">
        <v>-0.37981366472385436</v>
      </c>
      <c r="U31" s="6">
        <v>-0.21256246243210097</v>
      </c>
      <c r="V31" s="6">
        <v>0.31897958980457419</v>
      </c>
      <c r="W31" s="6">
        <v>1.5321905839599768</v>
      </c>
      <c r="X31" s="6">
        <v>1.7002989489081042</v>
      </c>
      <c r="Y31" s="6">
        <v>2.1169615981564354</v>
      </c>
      <c r="Z31" s="6">
        <v>1.7301233639895344</v>
      </c>
      <c r="AA31" s="6">
        <v>1.7846468505101991</v>
      </c>
      <c r="AB31" s="6">
        <v>1.4489696649576471</v>
      </c>
      <c r="AC31" s="9">
        <f>(S31+V31+W31+X31+Y31+Z31+AA31+AB31)/8</f>
        <v>1.3307564614648459</v>
      </c>
    </row>
    <row r="32" spans="1:29" x14ac:dyDescent="0.3">
      <c r="P32" s="1">
        <v>2017</v>
      </c>
      <c r="Q32" s="6">
        <v>1.3022832712368535</v>
      </c>
      <c r="R32" s="6">
        <v>1.1226095605286988</v>
      </c>
      <c r="S32" s="6">
        <v>0.71781666532198896</v>
      </c>
      <c r="T32" s="6">
        <v>-0.1500591708630612</v>
      </c>
      <c r="U32" s="6">
        <v>-0.27090035464484319</v>
      </c>
      <c r="V32" s="6">
        <v>-0.1814313864788466</v>
      </c>
      <c r="W32" s="6">
        <v>0.66586290479885646</v>
      </c>
      <c r="X32" s="6">
        <v>0.50449451659582301</v>
      </c>
      <c r="Y32" s="6">
        <v>0.20333384298759238</v>
      </c>
      <c r="Z32" s="6">
        <v>0.72688142083605523</v>
      </c>
      <c r="AA32" s="6">
        <v>0.50589771071067169</v>
      </c>
      <c r="AB32" s="6">
        <v>0.65354481955067867</v>
      </c>
      <c r="AC32" s="9">
        <f>(Q32+R32+S32+W32+X32+Y32+Z32+AA32+AB32)/9</f>
        <v>0.71141385695191328</v>
      </c>
    </row>
    <row r="33" spans="16:29" x14ac:dyDescent="0.3">
      <c r="P33" s="1">
        <v>2018</v>
      </c>
      <c r="Q33" s="6">
        <v>-0.54343081694181894</v>
      </c>
      <c r="R33" s="6">
        <v>-0.30889620980328192</v>
      </c>
      <c r="S33" s="6">
        <v>-0.1756793264207579</v>
      </c>
      <c r="T33" s="6">
        <v>-0.30607815910297331</v>
      </c>
      <c r="U33" s="6">
        <v>-0.73757424994878484</v>
      </c>
      <c r="V33" s="6">
        <v>-1.6875046767606481</v>
      </c>
      <c r="W33" s="6">
        <v>-0.50450527496746278</v>
      </c>
      <c r="X33" s="6">
        <v>-1.04528688411147</v>
      </c>
      <c r="Y33" s="6">
        <v>-0.52400187038267987</v>
      </c>
      <c r="Z33" s="6">
        <v>-1.2817287565027089</v>
      </c>
      <c r="AA33" s="6">
        <v>-1.3657753381964461</v>
      </c>
      <c r="AB33" s="6">
        <v>-1.9691256388973191</v>
      </c>
      <c r="AC33" s="9">
        <f>(Q33+R33+S33+T33+U33+V33+W33+X33+Y33+Z33+AA33+AB33)/12</f>
        <v>-0.87079893350302928</v>
      </c>
    </row>
    <row r="34" spans="16:29" x14ac:dyDescent="0.3">
      <c r="P34" s="1">
        <v>2019</v>
      </c>
      <c r="Q34" s="6">
        <v>-1.1745524049530776</v>
      </c>
      <c r="R34" s="6">
        <v>-1.2288356953510775</v>
      </c>
      <c r="S34" s="6">
        <v>-0.99151929145121764</v>
      </c>
      <c r="T34" s="6">
        <v>-0.1776962152255519</v>
      </c>
      <c r="U34" s="6">
        <v>-0.36000249993443756</v>
      </c>
      <c r="V34" s="6">
        <v>-0.51349644256439686</v>
      </c>
      <c r="W34" s="6">
        <v>-1.9512737835411409</v>
      </c>
      <c r="X34" s="6">
        <v>-1.007580009070959</v>
      </c>
      <c r="Y34" s="6">
        <v>-0.39244464699010617</v>
      </c>
      <c r="Z34" s="6">
        <v>-0.64058317167285395</v>
      </c>
      <c r="AA34" s="6">
        <v>-1.934155305412101</v>
      </c>
      <c r="AB34" s="6">
        <v>-0.98954092937944127</v>
      </c>
      <c r="AC34" s="9">
        <f>(Q34+R34+S34+T34+U34+V34+W34+X34+Y34+Z34+AA34+AB34)/12</f>
        <v>-0.94680669962886332</v>
      </c>
    </row>
    <row r="35" spans="16:29" x14ac:dyDescent="0.3">
      <c r="P35" s="1">
        <v>2020</v>
      </c>
      <c r="Q35" s="6">
        <v>-3.9927936693437971E-3</v>
      </c>
      <c r="R35" s="6">
        <v>7.8138476971142179E-2</v>
      </c>
      <c r="S35" s="6">
        <v>0.10699019302544599</v>
      </c>
      <c r="T35" s="6">
        <v>-0.41294887062088104</v>
      </c>
      <c r="U35" s="6">
        <v>0.3306936451684146</v>
      </c>
      <c r="V35" s="6">
        <v>-9.1761851912352421E-2</v>
      </c>
      <c r="W35" s="6">
        <v>0.24608059197772825</v>
      </c>
      <c r="X35" s="6">
        <v>0.48812892301042909</v>
      </c>
      <c r="Y35" s="6">
        <v>0.41653008172814276</v>
      </c>
      <c r="Z35" s="6">
        <v>0.5798234698974043</v>
      </c>
      <c r="AA35" s="6">
        <v>0.43516347999306881</v>
      </c>
      <c r="AB35" s="6">
        <v>0.70374558913532537</v>
      </c>
      <c r="AC35" s="9">
        <f>(Q35+R35+S35+U35+W35+X35+Y35+Z35+AA35+AB35)/10</f>
        <v>0.33813016572377574</v>
      </c>
    </row>
  </sheetData>
  <mergeCells count="2">
    <mergeCell ref="P12:AB12"/>
    <mergeCell ref="P25:AB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896F2-5385-4C59-A443-D6AFC11A3AD8}">
  <dimension ref="A1:AC35"/>
  <sheetViews>
    <sheetView topLeftCell="A7" zoomScale="80" zoomScaleNormal="80" workbookViewId="0">
      <selection activeCell="L32" sqref="L32"/>
    </sheetView>
  </sheetViews>
  <sheetFormatPr defaultRowHeight="14.4" x14ac:dyDescent="0.3"/>
  <cols>
    <col min="29" max="29" width="11.21875" customWidth="1"/>
  </cols>
  <sheetData>
    <row r="1" spans="1:28" x14ac:dyDescent="0.3">
      <c r="A1" s="1" t="s">
        <v>0</v>
      </c>
      <c r="B1" s="1" t="s">
        <v>24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x14ac:dyDescent="0.3">
      <c r="A2" s="1" t="s">
        <v>2</v>
      </c>
      <c r="B2" s="1">
        <v>-7.4776499999999997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8" x14ac:dyDescent="0.3">
      <c r="A3" s="1" t="s">
        <v>3</v>
      </c>
      <c r="B3" s="1">
        <v>110.9456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x14ac:dyDescent="0.3">
      <c r="A4" s="1" t="s">
        <v>4</v>
      </c>
      <c r="B4" s="1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8" x14ac:dyDescent="0.3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8" x14ac:dyDescent="0.3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25</v>
      </c>
    </row>
    <row r="8" spans="1:28" x14ac:dyDescent="0.3">
      <c r="A8" s="1">
        <v>2005</v>
      </c>
      <c r="B8" s="1" t="s">
        <v>20</v>
      </c>
      <c r="C8" s="1">
        <v>142</v>
      </c>
      <c r="D8" s="1">
        <v>252</v>
      </c>
      <c r="E8" s="1">
        <v>60</v>
      </c>
      <c r="F8" s="1">
        <v>0</v>
      </c>
      <c r="G8" s="1">
        <v>237</v>
      </c>
      <c r="H8" s="1" t="s">
        <v>20</v>
      </c>
      <c r="I8" s="1" t="s">
        <v>20</v>
      </c>
      <c r="J8" s="1" t="s">
        <v>20</v>
      </c>
      <c r="K8" s="1" t="s">
        <v>20</v>
      </c>
      <c r="L8" s="1" t="s">
        <v>20</v>
      </c>
      <c r="M8" s="1" t="s">
        <v>20</v>
      </c>
      <c r="N8" s="1"/>
    </row>
    <row r="9" spans="1:28" x14ac:dyDescent="0.3">
      <c r="A9" s="1">
        <v>2006</v>
      </c>
      <c r="B9" s="1">
        <v>408</v>
      </c>
      <c r="C9" s="1">
        <v>499</v>
      </c>
      <c r="D9" s="1">
        <v>154</v>
      </c>
      <c r="E9" s="1">
        <v>263</v>
      </c>
      <c r="F9" s="1">
        <v>258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72</v>
      </c>
      <c r="M9" s="1">
        <v>256</v>
      </c>
      <c r="N9" s="1"/>
    </row>
    <row r="10" spans="1:28" x14ac:dyDescent="0.3">
      <c r="A10" s="1">
        <v>2007</v>
      </c>
      <c r="B10" s="1" t="s">
        <v>20</v>
      </c>
      <c r="C10" s="1" t="s">
        <v>20</v>
      </c>
      <c r="D10" s="1" t="s">
        <v>20</v>
      </c>
      <c r="E10" s="1" t="s">
        <v>20</v>
      </c>
      <c r="F10" s="1" t="s">
        <v>20</v>
      </c>
      <c r="G10" s="1" t="s">
        <v>20</v>
      </c>
      <c r="H10" s="1" t="s">
        <v>20</v>
      </c>
      <c r="I10" s="1" t="s">
        <v>20</v>
      </c>
      <c r="J10" s="1" t="s">
        <v>20</v>
      </c>
      <c r="K10" s="1" t="s">
        <v>20</v>
      </c>
      <c r="L10" s="1" t="s">
        <v>20</v>
      </c>
      <c r="M10" s="1" t="s">
        <v>20</v>
      </c>
      <c r="N10" s="1">
        <f>SUM(B10:M10)</f>
        <v>0</v>
      </c>
    </row>
    <row r="11" spans="1:28" x14ac:dyDescent="0.3">
      <c r="A11" s="1">
        <v>2008</v>
      </c>
      <c r="B11" s="1" t="s">
        <v>20</v>
      </c>
      <c r="C11" s="1" t="s">
        <v>20</v>
      </c>
      <c r="D11" s="1" t="s">
        <v>20</v>
      </c>
      <c r="E11" s="1" t="s">
        <v>20</v>
      </c>
      <c r="F11" s="1" t="s">
        <v>20</v>
      </c>
      <c r="G11" s="1" t="s">
        <v>20</v>
      </c>
      <c r="H11" s="1" t="s">
        <v>20</v>
      </c>
      <c r="I11" s="1" t="s">
        <v>20</v>
      </c>
      <c r="J11" s="1" t="s">
        <v>20</v>
      </c>
      <c r="K11" s="1" t="s">
        <v>20</v>
      </c>
      <c r="L11" s="1" t="s">
        <v>20</v>
      </c>
      <c r="M11" s="1" t="s">
        <v>20</v>
      </c>
      <c r="N11" s="1">
        <f t="shared" ref="N11:N23" si="0">SUM(B11:M11)</f>
        <v>0</v>
      </c>
    </row>
    <row r="12" spans="1:28" x14ac:dyDescent="0.3">
      <c r="A12" s="1">
        <v>2009</v>
      </c>
      <c r="B12" s="1" t="s">
        <v>20</v>
      </c>
      <c r="C12" s="1" t="s">
        <v>20</v>
      </c>
      <c r="D12" s="1" t="s">
        <v>20</v>
      </c>
      <c r="E12" s="1" t="s">
        <v>20</v>
      </c>
      <c r="F12" s="1" t="s">
        <v>20</v>
      </c>
      <c r="G12" s="1" t="s">
        <v>20</v>
      </c>
      <c r="H12" s="1" t="s">
        <v>20</v>
      </c>
      <c r="I12" s="1" t="s">
        <v>20</v>
      </c>
      <c r="J12" s="1" t="s">
        <v>20</v>
      </c>
      <c r="K12" s="1" t="s">
        <v>20</v>
      </c>
      <c r="L12" s="1" t="s">
        <v>20</v>
      </c>
      <c r="M12" s="1" t="s">
        <v>20</v>
      </c>
      <c r="N12" s="1">
        <f t="shared" si="0"/>
        <v>0</v>
      </c>
      <c r="P12" s="11" t="s">
        <v>34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x14ac:dyDescent="0.3">
      <c r="A13" s="1">
        <v>2010</v>
      </c>
      <c r="B13" s="1" t="s">
        <v>20</v>
      </c>
      <c r="C13" s="1" t="s">
        <v>20</v>
      </c>
      <c r="D13" s="1" t="s">
        <v>20</v>
      </c>
      <c r="E13" s="1" t="s">
        <v>20</v>
      </c>
      <c r="F13" s="1" t="s">
        <v>20</v>
      </c>
      <c r="G13" s="1" t="s">
        <v>20</v>
      </c>
      <c r="H13" s="1" t="s">
        <v>20</v>
      </c>
      <c r="I13" s="1">
        <v>69</v>
      </c>
      <c r="J13" s="1">
        <v>163</v>
      </c>
      <c r="K13" s="1">
        <v>225</v>
      </c>
      <c r="L13" s="1">
        <v>355</v>
      </c>
      <c r="M13" s="1">
        <v>290</v>
      </c>
      <c r="N13" s="1">
        <f t="shared" si="0"/>
        <v>1102</v>
      </c>
      <c r="P13" s="3" t="s">
        <v>6</v>
      </c>
      <c r="Q13" s="3" t="s">
        <v>7</v>
      </c>
      <c r="R13" s="3" t="s">
        <v>8</v>
      </c>
      <c r="S13" s="3" t="s">
        <v>9</v>
      </c>
      <c r="T13" s="3" t="s">
        <v>10</v>
      </c>
      <c r="U13" s="3" t="s">
        <v>11</v>
      </c>
      <c r="V13" s="3" t="s">
        <v>12</v>
      </c>
      <c r="W13" s="3" t="s">
        <v>13</v>
      </c>
      <c r="X13" s="3" t="s">
        <v>14</v>
      </c>
      <c r="Y13" s="3" t="s">
        <v>15</v>
      </c>
      <c r="Z13" s="3" t="s">
        <v>16</v>
      </c>
      <c r="AA13" s="3" t="s">
        <v>17</v>
      </c>
      <c r="AB13" s="3" t="s">
        <v>18</v>
      </c>
    </row>
    <row r="14" spans="1:28" x14ac:dyDescent="0.3">
      <c r="A14" s="1">
        <v>2011</v>
      </c>
      <c r="B14" s="1">
        <v>204</v>
      </c>
      <c r="C14" s="1">
        <v>192</v>
      </c>
      <c r="D14" s="1">
        <v>348</v>
      </c>
      <c r="E14" s="1">
        <v>250</v>
      </c>
      <c r="F14" s="1">
        <v>313</v>
      </c>
      <c r="G14" s="1">
        <v>127</v>
      </c>
      <c r="H14" s="1">
        <v>13</v>
      </c>
      <c r="I14" s="1">
        <v>0</v>
      </c>
      <c r="J14" s="1">
        <v>0</v>
      </c>
      <c r="K14" s="1">
        <v>141</v>
      </c>
      <c r="L14" s="1">
        <v>284</v>
      </c>
      <c r="M14" s="1">
        <v>63</v>
      </c>
      <c r="N14" s="1">
        <f t="shared" si="0"/>
        <v>1935</v>
      </c>
      <c r="P14" s="3">
        <v>2011</v>
      </c>
      <c r="Q14" s="4">
        <f t="shared" ref="Q14:Q23" si="1">(L13+M13+B14)/3</f>
        <v>283</v>
      </c>
      <c r="R14" s="4">
        <f>(M13+B14+C14)/3</f>
        <v>228.66666666666666</v>
      </c>
      <c r="S14" s="4">
        <f t="shared" ref="S14:AB14" si="2">(B14+C14+D14)/3</f>
        <v>248</v>
      </c>
      <c r="T14" s="4">
        <f t="shared" si="2"/>
        <v>263.33333333333331</v>
      </c>
      <c r="U14" s="4">
        <f t="shared" si="2"/>
        <v>303.66666666666669</v>
      </c>
      <c r="V14" s="4">
        <f t="shared" si="2"/>
        <v>230</v>
      </c>
      <c r="W14" s="4">
        <f t="shared" si="2"/>
        <v>151</v>
      </c>
      <c r="X14" s="4">
        <f t="shared" si="2"/>
        <v>46.666666666666664</v>
      </c>
      <c r="Y14" s="4">
        <f t="shared" si="2"/>
        <v>4.333333333333333</v>
      </c>
      <c r="Z14" s="4">
        <f t="shared" si="2"/>
        <v>47</v>
      </c>
      <c r="AA14" s="4">
        <f t="shared" si="2"/>
        <v>141.66666666666666</v>
      </c>
      <c r="AB14" s="4">
        <f t="shared" si="2"/>
        <v>162.66666666666666</v>
      </c>
    </row>
    <row r="15" spans="1:28" x14ac:dyDescent="0.3">
      <c r="A15" s="1">
        <v>2012</v>
      </c>
      <c r="B15" s="1">
        <v>718</v>
      </c>
      <c r="C15" s="1">
        <v>365</v>
      </c>
      <c r="D15" s="1">
        <v>237</v>
      </c>
      <c r="E15" s="1">
        <v>103</v>
      </c>
      <c r="F15" s="1">
        <v>109</v>
      </c>
      <c r="G15" s="1">
        <v>43</v>
      </c>
      <c r="H15" s="1">
        <v>0</v>
      </c>
      <c r="I15" s="1">
        <v>0</v>
      </c>
      <c r="J15" s="1">
        <v>14</v>
      </c>
      <c r="K15" s="1">
        <v>50</v>
      </c>
      <c r="L15" s="1">
        <v>207</v>
      </c>
      <c r="M15" s="1">
        <v>319</v>
      </c>
      <c r="N15" s="1">
        <f t="shared" si="0"/>
        <v>2165</v>
      </c>
      <c r="P15" s="3">
        <v>2012</v>
      </c>
      <c r="Q15" s="4">
        <f t="shared" si="1"/>
        <v>355</v>
      </c>
      <c r="R15" s="4">
        <f>(M14+B15+C15)/3</f>
        <v>382</v>
      </c>
      <c r="S15" s="4">
        <f>(B15+C15+D15)/3</f>
        <v>440</v>
      </c>
      <c r="T15" s="4">
        <f>(C15+D15+E15)/3</f>
        <v>235</v>
      </c>
      <c r="U15" s="4">
        <f>(D15+E15+F15)/3</f>
        <v>149.66666666666666</v>
      </c>
      <c r="V15" s="4">
        <f>(E15+F15+G15)/3</f>
        <v>85</v>
      </c>
      <c r="W15" s="4">
        <f t="shared" ref="W15:X23" si="3">(F15+G15+H15)/3</f>
        <v>50.666666666666664</v>
      </c>
      <c r="X15" s="4">
        <f>(G15+H15+I15)/3</f>
        <v>14.333333333333334</v>
      </c>
      <c r="Y15" s="4">
        <f t="shared" ref="Y15:AA23" si="4">(H15+I15+J15)/3</f>
        <v>4.666666666666667</v>
      </c>
      <c r="Z15" s="4">
        <f t="shared" si="4"/>
        <v>21.333333333333332</v>
      </c>
      <c r="AA15" s="4">
        <f t="shared" si="4"/>
        <v>90.333333333333329</v>
      </c>
      <c r="AB15" s="4">
        <f t="shared" ref="AB15:AB23" si="5">(K15+L15+M15)/3</f>
        <v>192</v>
      </c>
    </row>
    <row r="16" spans="1:28" x14ac:dyDescent="0.3">
      <c r="A16" s="1">
        <v>2013</v>
      </c>
      <c r="B16" s="1">
        <v>319</v>
      </c>
      <c r="C16" s="1">
        <v>392</v>
      </c>
      <c r="D16" s="1">
        <v>198</v>
      </c>
      <c r="E16" s="1">
        <v>461</v>
      </c>
      <c r="F16" s="1">
        <v>124</v>
      </c>
      <c r="G16" s="1">
        <v>63</v>
      </c>
      <c r="H16" s="1">
        <v>142</v>
      </c>
      <c r="I16" s="1">
        <v>16</v>
      </c>
      <c r="J16" s="1">
        <v>12</v>
      </c>
      <c r="K16" s="1">
        <v>109</v>
      </c>
      <c r="L16" s="1">
        <v>114</v>
      </c>
      <c r="M16" s="1">
        <v>326</v>
      </c>
      <c r="N16" s="1">
        <f t="shared" si="0"/>
        <v>2276</v>
      </c>
      <c r="P16" s="3">
        <v>2013</v>
      </c>
      <c r="Q16" s="4">
        <f t="shared" si="1"/>
        <v>281.66666666666669</v>
      </c>
      <c r="R16" s="4">
        <f t="shared" ref="R16:R23" si="6">(M15+B16+C16)/3</f>
        <v>343.33333333333331</v>
      </c>
      <c r="S16" s="4">
        <f t="shared" ref="S16:V23" si="7">(B16+C16+D16)/3</f>
        <v>303</v>
      </c>
      <c r="T16" s="4">
        <f t="shared" si="7"/>
        <v>350.33333333333331</v>
      </c>
      <c r="U16" s="4">
        <f t="shared" si="7"/>
        <v>261</v>
      </c>
      <c r="V16" s="4">
        <f t="shared" si="7"/>
        <v>216</v>
      </c>
      <c r="W16" s="4">
        <f t="shared" si="3"/>
        <v>109.66666666666667</v>
      </c>
      <c r="X16" s="4">
        <f t="shared" si="3"/>
        <v>73.666666666666671</v>
      </c>
      <c r="Y16" s="4">
        <f t="shared" si="4"/>
        <v>56.666666666666664</v>
      </c>
      <c r="Z16" s="4">
        <f t="shared" si="4"/>
        <v>45.666666666666664</v>
      </c>
      <c r="AA16" s="4">
        <f t="shared" si="4"/>
        <v>78.333333333333329</v>
      </c>
      <c r="AB16" s="4">
        <f t="shared" si="5"/>
        <v>183</v>
      </c>
    </row>
    <row r="17" spans="1:29" x14ac:dyDescent="0.3">
      <c r="A17" s="1">
        <v>2014</v>
      </c>
      <c r="B17" s="1">
        <v>175</v>
      </c>
      <c r="C17" s="1">
        <v>148</v>
      </c>
      <c r="D17" s="1">
        <v>186</v>
      </c>
      <c r="E17" s="1">
        <v>201</v>
      </c>
      <c r="F17" s="1">
        <v>24</v>
      </c>
      <c r="G17" s="1">
        <v>68</v>
      </c>
      <c r="H17" s="1">
        <v>5</v>
      </c>
      <c r="I17" s="1">
        <v>0</v>
      </c>
      <c r="J17" s="1">
        <v>0</v>
      </c>
      <c r="K17" s="1">
        <v>21</v>
      </c>
      <c r="L17" s="1">
        <v>279</v>
      </c>
      <c r="M17" s="1">
        <v>280</v>
      </c>
      <c r="N17" s="1">
        <f t="shared" si="0"/>
        <v>1387</v>
      </c>
      <c r="P17" s="3">
        <v>2014</v>
      </c>
      <c r="Q17" s="4">
        <f t="shared" si="1"/>
        <v>205</v>
      </c>
      <c r="R17" s="4">
        <f t="shared" si="6"/>
        <v>216.33333333333334</v>
      </c>
      <c r="S17" s="4">
        <f t="shared" si="7"/>
        <v>169.66666666666666</v>
      </c>
      <c r="T17" s="4">
        <f t="shared" si="7"/>
        <v>178.33333333333334</v>
      </c>
      <c r="U17" s="4">
        <f t="shared" si="7"/>
        <v>137</v>
      </c>
      <c r="V17" s="4">
        <f t="shared" si="7"/>
        <v>97.666666666666671</v>
      </c>
      <c r="W17" s="4">
        <f t="shared" si="3"/>
        <v>32.333333333333336</v>
      </c>
      <c r="X17" s="4">
        <f t="shared" si="3"/>
        <v>24.333333333333332</v>
      </c>
      <c r="Y17" s="4">
        <f t="shared" si="4"/>
        <v>1.6666666666666667</v>
      </c>
      <c r="Z17" s="4">
        <f t="shared" si="4"/>
        <v>7</v>
      </c>
      <c r="AA17" s="4">
        <f t="shared" si="4"/>
        <v>100</v>
      </c>
      <c r="AB17" s="4">
        <f t="shared" si="5"/>
        <v>193.33333333333334</v>
      </c>
    </row>
    <row r="18" spans="1:29" x14ac:dyDescent="0.3">
      <c r="A18" s="1">
        <v>2015</v>
      </c>
      <c r="B18" s="1">
        <v>224</v>
      </c>
      <c r="C18" s="1">
        <v>337</v>
      </c>
      <c r="D18" s="1">
        <v>226</v>
      </c>
      <c r="E18" s="1">
        <v>502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21</v>
      </c>
      <c r="L18" s="1">
        <v>178</v>
      </c>
      <c r="M18" s="1">
        <v>226</v>
      </c>
      <c r="N18" s="1">
        <f t="shared" si="0"/>
        <v>1714</v>
      </c>
      <c r="P18" s="3">
        <v>2015</v>
      </c>
      <c r="Q18" s="4">
        <f t="shared" si="1"/>
        <v>261</v>
      </c>
      <c r="R18" s="4">
        <f t="shared" si="6"/>
        <v>280.33333333333331</v>
      </c>
      <c r="S18" s="4">
        <f t="shared" si="7"/>
        <v>262.33333333333331</v>
      </c>
      <c r="T18" s="4">
        <f t="shared" si="7"/>
        <v>355</v>
      </c>
      <c r="U18" s="4">
        <f t="shared" si="7"/>
        <v>242.66666666666666</v>
      </c>
      <c r="V18" s="4">
        <f t="shared" si="7"/>
        <v>167.33333333333334</v>
      </c>
      <c r="W18" s="4">
        <f t="shared" si="3"/>
        <v>0</v>
      </c>
      <c r="X18" s="4">
        <f t="shared" si="3"/>
        <v>0</v>
      </c>
      <c r="Y18" s="4">
        <f t="shared" si="4"/>
        <v>0</v>
      </c>
      <c r="Z18" s="4">
        <f t="shared" si="4"/>
        <v>7</v>
      </c>
      <c r="AA18" s="4">
        <f t="shared" si="4"/>
        <v>66.333333333333329</v>
      </c>
      <c r="AB18" s="4">
        <f t="shared" si="5"/>
        <v>141.66666666666666</v>
      </c>
    </row>
    <row r="19" spans="1:29" x14ac:dyDescent="0.3">
      <c r="A19" s="1">
        <v>2016</v>
      </c>
      <c r="B19" s="1">
        <v>294</v>
      </c>
      <c r="C19" s="1">
        <v>430</v>
      </c>
      <c r="D19" s="1">
        <v>326</v>
      </c>
      <c r="E19" s="1">
        <v>107</v>
      </c>
      <c r="F19" s="1">
        <v>363</v>
      </c>
      <c r="G19" s="1">
        <v>320</v>
      </c>
      <c r="H19" s="1">
        <v>224</v>
      </c>
      <c r="I19" s="1">
        <v>0</v>
      </c>
      <c r="J19" s="1">
        <v>223</v>
      </c>
      <c r="K19" s="1">
        <v>335</v>
      </c>
      <c r="L19" s="1">
        <v>389</v>
      </c>
      <c r="M19" s="1">
        <v>320</v>
      </c>
      <c r="N19" s="1">
        <f t="shared" si="0"/>
        <v>3331</v>
      </c>
      <c r="P19" s="3">
        <v>2016</v>
      </c>
      <c r="Q19" s="4">
        <f t="shared" si="1"/>
        <v>232.66666666666666</v>
      </c>
      <c r="R19" s="4">
        <f t="shared" si="6"/>
        <v>316.66666666666669</v>
      </c>
      <c r="S19" s="4">
        <f t="shared" si="7"/>
        <v>350</v>
      </c>
      <c r="T19" s="4">
        <f t="shared" si="7"/>
        <v>287.66666666666669</v>
      </c>
      <c r="U19" s="4">
        <f t="shared" si="7"/>
        <v>265.33333333333331</v>
      </c>
      <c r="V19" s="4">
        <f t="shared" si="7"/>
        <v>263.33333333333331</v>
      </c>
      <c r="W19" s="4">
        <f t="shared" si="3"/>
        <v>302.33333333333331</v>
      </c>
      <c r="X19" s="4">
        <f t="shared" si="3"/>
        <v>181.33333333333334</v>
      </c>
      <c r="Y19" s="4">
        <f t="shared" si="4"/>
        <v>149</v>
      </c>
      <c r="Z19" s="4">
        <f t="shared" si="4"/>
        <v>186</v>
      </c>
      <c r="AA19" s="4">
        <f t="shared" si="4"/>
        <v>315.66666666666669</v>
      </c>
      <c r="AB19" s="4">
        <f t="shared" si="5"/>
        <v>348</v>
      </c>
    </row>
    <row r="20" spans="1:29" x14ac:dyDescent="0.3">
      <c r="A20" s="1">
        <v>2017</v>
      </c>
      <c r="B20" s="1">
        <v>270</v>
      </c>
      <c r="C20" s="1">
        <v>526</v>
      </c>
      <c r="D20" s="1">
        <v>241</v>
      </c>
      <c r="E20" s="1">
        <v>389</v>
      </c>
      <c r="F20" s="1">
        <v>191</v>
      </c>
      <c r="G20" s="1">
        <v>30</v>
      </c>
      <c r="H20" s="1">
        <v>15</v>
      </c>
      <c r="I20" s="1">
        <v>0</v>
      </c>
      <c r="J20" s="1">
        <v>15</v>
      </c>
      <c r="K20" s="1">
        <v>132</v>
      </c>
      <c r="L20" s="1">
        <v>533</v>
      </c>
      <c r="M20" s="1">
        <v>262</v>
      </c>
      <c r="N20" s="1">
        <f t="shared" si="0"/>
        <v>2604</v>
      </c>
      <c r="P20" s="3">
        <v>2017</v>
      </c>
      <c r="Q20" s="4">
        <f t="shared" si="1"/>
        <v>326.33333333333331</v>
      </c>
      <c r="R20" s="4">
        <f t="shared" si="6"/>
        <v>372</v>
      </c>
      <c r="S20" s="4">
        <f t="shared" si="7"/>
        <v>345.66666666666669</v>
      </c>
      <c r="T20" s="4">
        <f t="shared" si="7"/>
        <v>385.33333333333331</v>
      </c>
      <c r="U20" s="4">
        <f t="shared" si="7"/>
        <v>273.66666666666669</v>
      </c>
      <c r="V20" s="4">
        <f t="shared" si="7"/>
        <v>203.33333333333334</v>
      </c>
      <c r="W20" s="4">
        <f t="shared" si="3"/>
        <v>78.666666666666671</v>
      </c>
      <c r="X20" s="4">
        <f t="shared" si="3"/>
        <v>15</v>
      </c>
      <c r="Y20" s="4">
        <f t="shared" si="4"/>
        <v>10</v>
      </c>
      <c r="Z20" s="4">
        <f t="shared" si="4"/>
        <v>49</v>
      </c>
      <c r="AA20" s="4">
        <f t="shared" si="4"/>
        <v>226.66666666666666</v>
      </c>
      <c r="AB20" s="4">
        <f t="shared" si="5"/>
        <v>309</v>
      </c>
    </row>
    <row r="21" spans="1:29" x14ac:dyDescent="0.3">
      <c r="A21" s="1">
        <v>2018</v>
      </c>
      <c r="B21" s="1">
        <v>688</v>
      </c>
      <c r="C21" s="1">
        <v>707</v>
      </c>
      <c r="D21" s="1">
        <v>421</v>
      </c>
      <c r="E21" s="1">
        <v>72</v>
      </c>
      <c r="F21" s="1">
        <v>35</v>
      </c>
      <c r="G21" s="1">
        <v>26</v>
      </c>
      <c r="H21" s="1">
        <v>0</v>
      </c>
      <c r="I21" s="1">
        <v>0</v>
      </c>
      <c r="J21" s="1">
        <v>7</v>
      </c>
      <c r="K21" s="1">
        <v>0</v>
      </c>
      <c r="L21" s="1">
        <v>381</v>
      </c>
      <c r="M21" s="1">
        <v>125</v>
      </c>
      <c r="N21" s="1">
        <f t="shared" si="0"/>
        <v>2462</v>
      </c>
      <c r="P21" s="3">
        <v>2018</v>
      </c>
      <c r="Q21" s="4">
        <f t="shared" si="1"/>
        <v>494.33333333333331</v>
      </c>
      <c r="R21" s="4">
        <f t="shared" si="6"/>
        <v>552.33333333333337</v>
      </c>
      <c r="S21" s="4">
        <f t="shared" si="7"/>
        <v>605.33333333333337</v>
      </c>
      <c r="T21" s="4">
        <f t="shared" si="7"/>
        <v>400</v>
      </c>
      <c r="U21" s="4">
        <f t="shared" si="7"/>
        <v>176</v>
      </c>
      <c r="V21" s="4">
        <f t="shared" si="7"/>
        <v>44.333333333333336</v>
      </c>
      <c r="W21" s="4">
        <f t="shared" si="3"/>
        <v>20.333333333333332</v>
      </c>
      <c r="X21" s="4">
        <f t="shared" si="3"/>
        <v>8.6666666666666661</v>
      </c>
      <c r="Y21" s="4">
        <f t="shared" si="4"/>
        <v>2.3333333333333335</v>
      </c>
      <c r="Z21" s="4">
        <f t="shared" si="4"/>
        <v>2.3333333333333335</v>
      </c>
      <c r="AA21" s="4">
        <f t="shared" si="4"/>
        <v>129.33333333333334</v>
      </c>
      <c r="AB21" s="4">
        <f t="shared" si="5"/>
        <v>168.66666666666666</v>
      </c>
    </row>
    <row r="22" spans="1:29" x14ac:dyDescent="0.3">
      <c r="A22" s="1">
        <v>2019</v>
      </c>
      <c r="B22" s="1">
        <v>374</v>
      </c>
      <c r="C22" s="1">
        <v>439</v>
      </c>
      <c r="D22" s="1">
        <v>576</v>
      </c>
      <c r="E22" s="1">
        <v>151</v>
      </c>
      <c r="F22" s="1">
        <v>154</v>
      </c>
      <c r="G22" s="1">
        <v>0</v>
      </c>
      <c r="H22" s="1">
        <v>0</v>
      </c>
      <c r="I22" s="1">
        <v>0</v>
      </c>
      <c r="J22" s="1">
        <v>0</v>
      </c>
      <c r="K22" s="1">
        <v>54</v>
      </c>
      <c r="L22" s="1">
        <v>0</v>
      </c>
      <c r="M22" s="1">
        <v>397</v>
      </c>
      <c r="N22" s="1">
        <f t="shared" si="0"/>
        <v>2145</v>
      </c>
      <c r="P22" s="3">
        <v>2019</v>
      </c>
      <c r="Q22" s="4">
        <f t="shared" si="1"/>
        <v>293.33333333333331</v>
      </c>
      <c r="R22" s="4">
        <f t="shared" si="6"/>
        <v>312.66666666666669</v>
      </c>
      <c r="S22" s="4">
        <f t="shared" si="7"/>
        <v>463</v>
      </c>
      <c r="T22" s="4">
        <f t="shared" si="7"/>
        <v>388.66666666666669</v>
      </c>
      <c r="U22" s="4">
        <f t="shared" si="7"/>
        <v>293.66666666666669</v>
      </c>
      <c r="V22" s="4">
        <f t="shared" si="7"/>
        <v>101.66666666666667</v>
      </c>
      <c r="W22" s="4">
        <f t="shared" si="3"/>
        <v>51.333333333333336</v>
      </c>
      <c r="X22" s="4">
        <f t="shared" si="3"/>
        <v>0</v>
      </c>
      <c r="Y22" s="4">
        <f t="shared" si="4"/>
        <v>0</v>
      </c>
      <c r="Z22" s="4">
        <f t="shared" si="4"/>
        <v>18</v>
      </c>
      <c r="AA22" s="4">
        <f t="shared" si="4"/>
        <v>18</v>
      </c>
      <c r="AB22" s="4">
        <f t="shared" si="5"/>
        <v>150.33333333333334</v>
      </c>
    </row>
    <row r="23" spans="1:29" x14ac:dyDescent="0.3">
      <c r="A23" s="1">
        <v>2020</v>
      </c>
      <c r="B23" s="1">
        <v>292</v>
      </c>
      <c r="C23" s="1">
        <v>355</v>
      </c>
      <c r="D23" s="1">
        <v>191</v>
      </c>
      <c r="E23" s="1">
        <v>136</v>
      </c>
      <c r="F23" s="1">
        <v>150</v>
      </c>
      <c r="G23" s="1">
        <v>0</v>
      </c>
      <c r="H23" s="1">
        <v>0</v>
      </c>
      <c r="I23" s="1">
        <v>164</v>
      </c>
      <c r="J23" s="1">
        <v>63</v>
      </c>
      <c r="K23" s="1">
        <v>145</v>
      </c>
      <c r="L23" s="1">
        <v>332</v>
      </c>
      <c r="M23" s="1">
        <v>499</v>
      </c>
      <c r="N23" s="1">
        <f t="shared" si="0"/>
        <v>2327</v>
      </c>
      <c r="P23" s="3">
        <v>2020</v>
      </c>
      <c r="Q23" s="4">
        <f t="shared" si="1"/>
        <v>229.66666666666666</v>
      </c>
      <c r="R23" s="4">
        <f t="shared" si="6"/>
        <v>348</v>
      </c>
      <c r="S23" s="4">
        <f t="shared" si="7"/>
        <v>279.33333333333331</v>
      </c>
      <c r="T23" s="4">
        <f t="shared" si="7"/>
        <v>227.33333333333334</v>
      </c>
      <c r="U23" s="4">
        <f t="shared" si="7"/>
        <v>159</v>
      </c>
      <c r="V23" s="4">
        <f t="shared" si="7"/>
        <v>95.333333333333329</v>
      </c>
      <c r="W23" s="4">
        <f t="shared" si="3"/>
        <v>50</v>
      </c>
      <c r="X23" s="4">
        <f t="shared" si="3"/>
        <v>54.666666666666664</v>
      </c>
      <c r="Y23" s="4">
        <f t="shared" si="4"/>
        <v>75.666666666666671</v>
      </c>
      <c r="Z23" s="4">
        <f t="shared" si="4"/>
        <v>124</v>
      </c>
      <c r="AA23" s="4">
        <f t="shared" si="4"/>
        <v>180</v>
      </c>
      <c r="AB23" s="4">
        <f t="shared" si="5"/>
        <v>325.33333333333331</v>
      </c>
    </row>
    <row r="24" spans="1:29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 t="s">
        <v>26</v>
      </c>
      <c r="N24" s="1">
        <v>1674.857143</v>
      </c>
    </row>
    <row r="25" spans="1:29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P25" s="12" t="s">
        <v>35</v>
      </c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0" t="s">
        <v>36</v>
      </c>
    </row>
    <row r="26" spans="1:29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>
        <v>1621.14</v>
      </c>
      <c r="P26" s="1">
        <v>2011</v>
      </c>
      <c r="Q26" s="6">
        <v>-0.10116131951355745</v>
      </c>
      <c r="R26" s="6">
        <v>-1.3180356554300907</v>
      </c>
      <c r="S26" s="6">
        <v>-0.81884708113890381</v>
      </c>
      <c r="T26" s="6">
        <v>-0.50241378991005181</v>
      </c>
      <c r="U26" s="6">
        <v>1.1974711820532122</v>
      </c>
      <c r="V26" s="6">
        <v>1.0716645267993317</v>
      </c>
      <c r="W26" s="6">
        <v>0.99351652549040681</v>
      </c>
      <c r="X26" s="6">
        <v>0.40136877088722178</v>
      </c>
      <c r="Y26" s="6">
        <v>-0.29257042731035376</v>
      </c>
      <c r="Z26" s="6">
        <v>0.29609844823022424</v>
      </c>
      <c r="AA26" s="6">
        <v>0.29676736176467</v>
      </c>
      <c r="AB26" s="6">
        <v>-0.7469313143448234</v>
      </c>
      <c r="AC26" s="9">
        <f>(Q26+R26+S26+T26+Y26+AB26)/6</f>
        <v>-0.62999326460796345</v>
      </c>
    </row>
    <row r="27" spans="1:29" x14ac:dyDescent="0.3">
      <c r="P27" s="1">
        <v>2012</v>
      </c>
      <c r="Q27" s="6">
        <v>0.83944598681721694</v>
      </c>
      <c r="R27" s="6">
        <v>0.60592089647729397</v>
      </c>
      <c r="S27" s="6">
        <v>0.84330444261012538</v>
      </c>
      <c r="T27" s="6">
        <v>-0.9193681107509567</v>
      </c>
      <c r="U27" s="6">
        <v>-1.2827868310965145</v>
      </c>
      <c r="V27" s="6">
        <v>-0.86148142559270147</v>
      </c>
      <c r="W27" s="6">
        <v>-0.28895134673254508</v>
      </c>
      <c r="X27" s="6">
        <v>-0.37874923749860812</v>
      </c>
      <c r="Y27" s="6">
        <v>-0.27268411249249658</v>
      </c>
      <c r="Z27" s="6">
        <v>-0.31922414770436536</v>
      </c>
      <c r="AA27" s="6">
        <v>-0.34684984612288794</v>
      </c>
      <c r="AB27" s="6">
        <v>-0.26791778458297899</v>
      </c>
      <c r="AC27" s="9">
        <f>(T27+U27+V27+W27+X27+Y27+Z27+AA27+AB27)/9</f>
        <v>-0.54866809361933944</v>
      </c>
    </row>
    <row r="28" spans="1:29" x14ac:dyDescent="0.3">
      <c r="P28" s="1">
        <v>2013</v>
      </c>
      <c r="Q28" s="6">
        <v>-0.11998497524037632</v>
      </c>
      <c r="R28" s="6">
        <v>0.17858226730783455</v>
      </c>
      <c r="S28" s="6">
        <v>-0.27306812348722809</v>
      </c>
      <c r="T28" s="6">
        <v>0.61267453448677434</v>
      </c>
      <c r="U28" s="6">
        <v>0.6159571010189544</v>
      </c>
      <c r="V28" s="6">
        <v>0.9294683560720548</v>
      </c>
      <c r="W28" s="6">
        <v>0.55186136989676049</v>
      </c>
      <c r="X28" s="6">
        <v>0.86398208315339742</v>
      </c>
      <c r="Y28" s="6">
        <v>0.91582928013405851</v>
      </c>
      <c r="Z28" s="6">
        <v>0.27093698910398101</v>
      </c>
      <c r="AA28" s="6">
        <v>-0.5327195206655253</v>
      </c>
      <c r="AB28" s="6">
        <v>-0.40919817436797867</v>
      </c>
      <c r="AC28" s="9">
        <f>(R28+T28+U28+V28+W28+X28+Y28+Z28)/8</f>
        <v>0.61741149764672687</v>
      </c>
    </row>
    <row r="29" spans="1:29" x14ac:dyDescent="0.3">
      <c r="P29" s="1">
        <v>2014</v>
      </c>
      <c r="Q29" s="6">
        <v>-1.3248644552152566</v>
      </c>
      <c r="R29" s="6">
        <v>-1.5077194989045255</v>
      </c>
      <c r="S29" s="6">
        <v>-1.7645518557975324</v>
      </c>
      <c r="T29" s="6">
        <v>-1.8698961642561609</v>
      </c>
      <c r="U29" s="6">
        <v>-1.5550494640297208</v>
      </c>
      <c r="V29" s="6">
        <v>-0.62726491612564428</v>
      </c>
      <c r="W29" s="6">
        <v>-0.64349021702649034</v>
      </c>
      <c r="X29" s="6">
        <v>-9.617220064976828E-2</v>
      </c>
      <c r="Y29" s="6">
        <v>-0.49900244656282866</v>
      </c>
      <c r="Z29" s="6">
        <v>-0.99295947990613798</v>
      </c>
      <c r="AA29" s="6">
        <v>-0.2092979080165307</v>
      </c>
      <c r="AB29" s="6">
        <v>-0.24737862491248364</v>
      </c>
      <c r="AC29" s="9">
        <f>(Q29+R29+S29+T29+U29+V29+W29+X29+Y29+Z29+AA29+AB29)/12</f>
        <v>-0.94480393595025669</v>
      </c>
    </row>
    <row r="30" spans="1:29" x14ac:dyDescent="0.3">
      <c r="P30" s="1">
        <v>2015</v>
      </c>
      <c r="Q30" s="6">
        <v>-0.42006384522969675</v>
      </c>
      <c r="R30" s="6">
        <v>-0.59183673274852144</v>
      </c>
      <c r="S30" s="6">
        <v>-0.66919898181616611</v>
      </c>
      <c r="T30" s="6">
        <v>0.66707602632188145</v>
      </c>
      <c r="U30" s="6">
        <v>0.34691574471079001</v>
      </c>
      <c r="V30" s="6">
        <v>0.38262244558144887</v>
      </c>
      <c r="W30" s="6">
        <v>-1.2817287565027089</v>
      </c>
      <c r="X30" s="6">
        <v>-0.84145671735478367</v>
      </c>
      <c r="Y30" s="6">
        <v>-0.84145671735478367</v>
      </c>
      <c r="Z30" s="6">
        <v>-0.99295947990613798</v>
      </c>
      <c r="AA30" s="6">
        <v>-0.73983571124627756</v>
      </c>
      <c r="AB30" s="6">
        <v>-1.1276515929645241</v>
      </c>
      <c r="AC30" s="9">
        <f>(Q30+R30+S30+W30+X30+Y30+Z30+AA30+AB30)/9</f>
        <v>-0.83402094834706664</v>
      </c>
    </row>
    <row r="31" spans="1:29" x14ac:dyDescent="0.3">
      <c r="P31" s="1">
        <v>2016</v>
      </c>
      <c r="Q31" s="6">
        <v>-0.85926548480646303</v>
      </c>
      <c r="R31" s="6">
        <v>-0.13450711697812423</v>
      </c>
      <c r="S31" s="6">
        <v>0.14148439499707921</v>
      </c>
      <c r="T31" s="6">
        <v>-0.16823136272327033</v>
      </c>
      <c r="U31" s="6">
        <v>0.67773567455549255</v>
      </c>
      <c r="V31" s="6">
        <v>1.389153579920684</v>
      </c>
      <c r="W31" s="6">
        <v>2.1771209772510214</v>
      </c>
      <c r="X31" s="6">
        <v>2.1123829228936648</v>
      </c>
      <c r="Y31" s="6">
        <v>1.8262394873712053</v>
      </c>
      <c r="Z31" s="6">
        <v>1.8527381868403781</v>
      </c>
      <c r="AA31" s="6">
        <v>1.7223994443085386</v>
      </c>
      <c r="AB31" s="6">
        <v>1.6855188935111132</v>
      </c>
      <c r="AC31" s="9">
        <f>(S31+U31+V31+W31+X31+Y31+Z31+AA31+AB31)/9</f>
        <v>1.5094192846276862</v>
      </c>
    </row>
    <row r="32" spans="1:29" x14ac:dyDescent="0.3">
      <c r="P32" s="1">
        <v>2017</v>
      </c>
      <c r="Q32" s="6">
        <v>0.4812155060039347</v>
      </c>
      <c r="R32" s="6">
        <v>0.49819344994857828</v>
      </c>
      <c r="S32" s="6">
        <v>0.10487756719741714</v>
      </c>
      <c r="T32" s="6">
        <v>1.0097429134444558</v>
      </c>
      <c r="U32" s="6">
        <v>0.79470996372894687</v>
      </c>
      <c r="V32" s="6">
        <v>0.79557929584166631</v>
      </c>
      <c r="W32" s="6">
        <v>0.15279122188182237</v>
      </c>
      <c r="X32" s="6">
        <v>-0.35833190737245624</v>
      </c>
      <c r="Y32" s="6">
        <v>-2.8159641125454771E-2</v>
      </c>
      <c r="Z32" s="6">
        <v>0.33295732889069685</v>
      </c>
      <c r="AA32" s="6">
        <v>1.0829668781220634</v>
      </c>
      <c r="AB32" s="6">
        <v>1.2620709345747758</v>
      </c>
      <c r="AC32" s="9">
        <f>(Q32+R32+S32+T32+U32+V32+W32+Z32+AA32+AB32)/10</f>
        <v>0.65151050596343585</v>
      </c>
    </row>
    <row r="33" spans="16:29" x14ac:dyDescent="0.3">
      <c r="P33" s="1">
        <v>2018</v>
      </c>
      <c r="Q33" s="6">
        <v>2.3539484673330975</v>
      </c>
      <c r="R33" s="6">
        <v>2.2105798560990695</v>
      </c>
      <c r="S33" s="6">
        <v>1.9201841932256469</v>
      </c>
      <c r="T33" s="6">
        <v>1.1691003293382871</v>
      </c>
      <c r="U33" s="6">
        <v>-0.76377693988117346</v>
      </c>
      <c r="V33" s="6">
        <v>-1.8412754218620835</v>
      </c>
      <c r="W33" s="6">
        <v>-0.90911158795077984</v>
      </c>
      <c r="X33" s="6">
        <v>-0.56202471539435939</v>
      </c>
      <c r="Y33" s="6">
        <v>-0.43603043792634844</v>
      </c>
      <c r="Z33" s="6">
        <v>-1.5158977859363825</v>
      </c>
      <c r="AA33" s="6">
        <v>0.15870226505806717</v>
      </c>
      <c r="AB33" s="6">
        <v>-0.64440085954071691</v>
      </c>
      <c r="AC33" s="9">
        <f>(U33+V33+W33+X33+Y33+Z33+AB33)/7</f>
        <v>-0.95321682121312057</v>
      </c>
    </row>
    <row r="34" spans="16:29" x14ac:dyDescent="0.3">
      <c r="P34" s="1">
        <v>2019</v>
      </c>
      <c r="Q34" s="6">
        <v>4.2640613388455151E-2</v>
      </c>
      <c r="R34" s="6">
        <v>-0.18301228319564977</v>
      </c>
      <c r="S34" s="6">
        <v>1.0073167833375249</v>
      </c>
      <c r="T34" s="6">
        <v>1.0463051458292834</v>
      </c>
      <c r="U34" s="6">
        <v>1.0662343296063632</v>
      </c>
      <c r="V34" s="6">
        <v>-0.55772112172495603</v>
      </c>
      <c r="W34" s="6">
        <v>-0.2771788636666499</v>
      </c>
      <c r="X34" s="6">
        <v>-0.84145671735478367</v>
      </c>
      <c r="Y34" s="6">
        <v>-0.84145671735478367</v>
      </c>
      <c r="Z34" s="6">
        <v>-0.43442565516444276</v>
      </c>
      <c r="AA34" s="6">
        <v>-2.078538616533844</v>
      </c>
      <c r="AB34" s="6">
        <v>-0.9661221961963381</v>
      </c>
      <c r="AC34" s="9">
        <f>(R34+V34+W34+X34+Y34+Z34+AA34+AB34)/8</f>
        <v>-0.77248902139893094</v>
      </c>
    </row>
    <row r="35" spans="16:29" x14ac:dyDescent="0.3">
      <c r="P35" s="1">
        <v>2020</v>
      </c>
      <c r="Q35" s="6">
        <v>-0.90786385943091885</v>
      </c>
      <c r="R35" s="6">
        <v>0.23174998960452831</v>
      </c>
      <c r="S35" s="6">
        <v>-0.49880744997641568</v>
      </c>
      <c r="T35" s="6">
        <v>-1.0380382873521734</v>
      </c>
      <c r="U35" s="6">
        <v>-1.0921646832494112</v>
      </c>
      <c r="V35" s="6">
        <v>-0.66874963808450993</v>
      </c>
      <c r="W35" s="6">
        <v>-0.30079581621167462</v>
      </c>
      <c r="X35" s="6">
        <v>0.55036279270050681</v>
      </c>
      <c r="Y35" s="6">
        <v>1.1499001695352393</v>
      </c>
      <c r="Z35" s="6">
        <v>1.3087506687118176</v>
      </c>
      <c r="AA35" s="6">
        <v>0.68115907726839919</v>
      </c>
      <c r="AB35" s="6">
        <v>1.4433957061146323</v>
      </c>
      <c r="AC35" s="9">
        <f>(Q35+S35+T35+U35+V35+W35)/6</f>
        <v>-0.75106995571751722</v>
      </c>
    </row>
  </sheetData>
  <mergeCells count="2">
    <mergeCell ref="P12:AB12"/>
    <mergeCell ref="P25:AB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B6475-546C-4F5E-9A10-BA7527A642DD}">
  <dimension ref="A1:AC35"/>
  <sheetViews>
    <sheetView topLeftCell="A6" zoomScale="90" zoomScaleNormal="90" workbookViewId="0">
      <selection activeCell="L31" sqref="L31"/>
    </sheetView>
  </sheetViews>
  <sheetFormatPr defaultRowHeight="14.4" x14ac:dyDescent="0.3"/>
  <cols>
    <col min="29" max="29" width="12.109375" customWidth="1"/>
  </cols>
  <sheetData>
    <row r="1" spans="1:28" x14ac:dyDescent="0.3">
      <c r="A1" s="1" t="s">
        <v>0</v>
      </c>
      <c r="B1" s="1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x14ac:dyDescent="0.3">
      <c r="A2" s="1" t="s">
        <v>2</v>
      </c>
      <c r="B2" s="1">
        <v>-7.4075699999999998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8" x14ac:dyDescent="0.3">
      <c r="A3" s="1" t="s">
        <v>3</v>
      </c>
      <c r="B3" s="1">
        <v>111.1125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x14ac:dyDescent="0.3">
      <c r="A4" s="1" t="s">
        <v>4</v>
      </c>
      <c r="B4" s="1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8" x14ac:dyDescent="0.3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8" x14ac:dyDescent="0.3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</row>
    <row r="8" spans="1:28" x14ac:dyDescent="0.3">
      <c r="A8" s="1">
        <v>2005</v>
      </c>
      <c r="B8" s="1" t="s">
        <v>20</v>
      </c>
      <c r="C8" s="1">
        <v>168</v>
      </c>
      <c r="D8" s="1">
        <v>302</v>
      </c>
      <c r="E8" s="1">
        <v>171</v>
      </c>
      <c r="F8" s="1">
        <v>0</v>
      </c>
      <c r="G8" s="1">
        <v>272</v>
      </c>
      <c r="H8" s="1" t="s">
        <v>20</v>
      </c>
      <c r="I8" s="1" t="s">
        <v>20</v>
      </c>
      <c r="J8" s="1" t="s">
        <v>20</v>
      </c>
      <c r="K8" s="1" t="s">
        <v>20</v>
      </c>
      <c r="L8" s="1" t="s">
        <v>20</v>
      </c>
      <c r="M8" s="1">
        <v>292</v>
      </c>
      <c r="N8" s="1"/>
    </row>
    <row r="9" spans="1:28" x14ac:dyDescent="0.3">
      <c r="A9" s="1">
        <v>2006</v>
      </c>
      <c r="B9" s="1">
        <v>397</v>
      </c>
      <c r="C9" s="1">
        <v>233</v>
      </c>
      <c r="D9" s="1">
        <v>155</v>
      </c>
      <c r="E9" s="1">
        <v>360</v>
      </c>
      <c r="F9" s="1">
        <v>305</v>
      </c>
      <c r="G9" s="1">
        <v>27</v>
      </c>
      <c r="H9" s="1">
        <v>0</v>
      </c>
      <c r="I9" s="1">
        <v>8</v>
      </c>
      <c r="J9" s="1">
        <v>0</v>
      </c>
      <c r="K9" s="1">
        <v>20</v>
      </c>
      <c r="L9" s="1">
        <v>128</v>
      </c>
      <c r="M9" s="1">
        <v>299</v>
      </c>
      <c r="N9" s="1"/>
    </row>
    <row r="10" spans="1:28" x14ac:dyDescent="0.3">
      <c r="A10" s="1">
        <v>2007</v>
      </c>
      <c r="B10" s="1">
        <v>152</v>
      </c>
      <c r="C10" s="1">
        <v>230</v>
      </c>
      <c r="D10" s="1">
        <v>292</v>
      </c>
      <c r="E10" s="1">
        <v>202</v>
      </c>
      <c r="F10" s="1">
        <v>93</v>
      </c>
      <c r="G10" s="1">
        <v>44</v>
      </c>
      <c r="H10" s="1">
        <v>10</v>
      </c>
      <c r="I10" s="1">
        <v>0</v>
      </c>
      <c r="J10" s="1">
        <v>0</v>
      </c>
      <c r="K10" s="1">
        <v>63</v>
      </c>
      <c r="L10" s="1">
        <v>145</v>
      </c>
      <c r="M10" s="1">
        <v>454</v>
      </c>
      <c r="N10" s="1">
        <f>SUM(B10:M10)</f>
        <v>1685</v>
      </c>
    </row>
    <row r="11" spans="1:28" x14ac:dyDescent="0.3">
      <c r="A11" s="1">
        <v>2008</v>
      </c>
      <c r="B11" s="1">
        <v>247</v>
      </c>
      <c r="C11" s="1">
        <v>151</v>
      </c>
      <c r="D11" s="1">
        <v>413</v>
      </c>
      <c r="E11" s="1">
        <v>80</v>
      </c>
      <c r="F11" s="1">
        <v>156</v>
      </c>
      <c r="G11" s="1">
        <v>6</v>
      </c>
      <c r="H11" s="1">
        <v>0</v>
      </c>
      <c r="I11" s="1">
        <v>47</v>
      </c>
      <c r="J11" s="1" t="s">
        <v>20</v>
      </c>
      <c r="K11" s="1" t="s">
        <v>20</v>
      </c>
      <c r="L11" s="1" t="s">
        <v>20</v>
      </c>
      <c r="M11" s="1" t="s">
        <v>20</v>
      </c>
      <c r="N11" s="1">
        <f t="shared" ref="N11:N23" si="0">SUM(B11:M11)</f>
        <v>1100</v>
      </c>
    </row>
    <row r="12" spans="1:28" x14ac:dyDescent="0.3">
      <c r="A12" s="1">
        <v>2009</v>
      </c>
      <c r="B12" s="1" t="s">
        <v>20</v>
      </c>
      <c r="C12" s="1" t="s">
        <v>20</v>
      </c>
      <c r="D12" s="1" t="s">
        <v>20</v>
      </c>
      <c r="E12" s="1" t="s">
        <v>20</v>
      </c>
      <c r="F12" s="1" t="s">
        <v>20</v>
      </c>
      <c r="G12" s="1" t="s">
        <v>20</v>
      </c>
      <c r="H12" s="1" t="s">
        <v>20</v>
      </c>
      <c r="I12" s="1" t="s">
        <v>20</v>
      </c>
      <c r="J12" s="1" t="s">
        <v>20</v>
      </c>
      <c r="K12" s="1" t="s">
        <v>20</v>
      </c>
      <c r="L12" s="1" t="s">
        <v>20</v>
      </c>
      <c r="M12" s="1" t="s">
        <v>20</v>
      </c>
      <c r="N12" s="1">
        <f t="shared" si="0"/>
        <v>0</v>
      </c>
      <c r="P12" s="11" t="s">
        <v>34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x14ac:dyDescent="0.3">
      <c r="A13" s="1">
        <v>2010</v>
      </c>
      <c r="B13" s="1" t="s">
        <v>20</v>
      </c>
      <c r="C13" s="1" t="s">
        <v>20</v>
      </c>
      <c r="D13" s="1" t="s">
        <v>20</v>
      </c>
      <c r="E13" s="1" t="s">
        <v>20</v>
      </c>
      <c r="F13" s="1" t="s">
        <v>20</v>
      </c>
      <c r="G13" s="1" t="s">
        <v>20</v>
      </c>
      <c r="H13" s="1" t="s">
        <v>20</v>
      </c>
      <c r="I13" s="1">
        <v>133</v>
      </c>
      <c r="J13" s="1" t="s">
        <v>20</v>
      </c>
      <c r="K13" s="1" t="s">
        <v>20</v>
      </c>
      <c r="L13" s="1">
        <v>299</v>
      </c>
      <c r="M13" s="1">
        <v>192</v>
      </c>
      <c r="N13" s="1">
        <f t="shared" si="0"/>
        <v>624</v>
      </c>
      <c r="P13" s="3" t="s">
        <v>6</v>
      </c>
      <c r="Q13" s="3" t="s">
        <v>7</v>
      </c>
      <c r="R13" s="3" t="s">
        <v>8</v>
      </c>
      <c r="S13" s="3" t="s">
        <v>9</v>
      </c>
      <c r="T13" s="3" t="s">
        <v>10</v>
      </c>
      <c r="U13" s="3" t="s">
        <v>11</v>
      </c>
      <c r="V13" s="3" t="s">
        <v>12</v>
      </c>
      <c r="W13" s="3" t="s">
        <v>13</v>
      </c>
      <c r="X13" s="3" t="s">
        <v>14</v>
      </c>
      <c r="Y13" s="3" t="s">
        <v>15</v>
      </c>
      <c r="Z13" s="3" t="s">
        <v>16</v>
      </c>
      <c r="AA13" s="3" t="s">
        <v>17</v>
      </c>
      <c r="AB13" s="3" t="s">
        <v>18</v>
      </c>
    </row>
    <row r="14" spans="1:28" x14ac:dyDescent="0.3">
      <c r="A14" s="1">
        <v>2011</v>
      </c>
      <c r="B14" s="1">
        <v>247</v>
      </c>
      <c r="C14" s="1">
        <v>83</v>
      </c>
      <c r="D14" s="1">
        <v>354</v>
      </c>
      <c r="E14" s="1">
        <v>221</v>
      </c>
      <c r="F14" s="1">
        <v>149</v>
      </c>
      <c r="G14" s="1">
        <v>25</v>
      </c>
      <c r="H14" s="1">
        <v>17</v>
      </c>
      <c r="I14" s="1">
        <v>0</v>
      </c>
      <c r="J14" s="1">
        <v>53</v>
      </c>
      <c r="K14" s="1">
        <v>72</v>
      </c>
      <c r="L14" s="1">
        <v>334</v>
      </c>
      <c r="M14" s="1">
        <v>218</v>
      </c>
      <c r="N14" s="1">
        <f t="shared" si="0"/>
        <v>1773</v>
      </c>
      <c r="P14" s="3">
        <v>2011</v>
      </c>
      <c r="Q14" s="4">
        <f t="shared" ref="Q14:Q23" si="1">(L13+M13+B14)/3</f>
        <v>246</v>
      </c>
      <c r="R14" s="4">
        <f>(M13+B14+C14)/3</f>
        <v>174</v>
      </c>
      <c r="S14" s="4">
        <f t="shared" ref="S14:AB14" si="2">(B14+C14+D14)/3</f>
        <v>228</v>
      </c>
      <c r="T14" s="4">
        <f t="shared" si="2"/>
        <v>219.33333333333334</v>
      </c>
      <c r="U14" s="4">
        <f t="shared" si="2"/>
        <v>241.33333333333334</v>
      </c>
      <c r="V14" s="4">
        <f t="shared" si="2"/>
        <v>131.66666666666666</v>
      </c>
      <c r="W14" s="4">
        <f t="shared" si="2"/>
        <v>63.666666666666664</v>
      </c>
      <c r="X14" s="4">
        <f t="shared" si="2"/>
        <v>14</v>
      </c>
      <c r="Y14" s="4">
        <f t="shared" si="2"/>
        <v>23.333333333333332</v>
      </c>
      <c r="Z14" s="4">
        <f t="shared" si="2"/>
        <v>41.666666666666664</v>
      </c>
      <c r="AA14" s="4">
        <f t="shared" si="2"/>
        <v>153</v>
      </c>
      <c r="AB14" s="4">
        <f t="shared" si="2"/>
        <v>208</v>
      </c>
    </row>
    <row r="15" spans="1:28" x14ac:dyDescent="0.3">
      <c r="A15" s="1">
        <v>2012</v>
      </c>
      <c r="B15" s="1">
        <v>486</v>
      </c>
      <c r="C15" s="1">
        <v>161</v>
      </c>
      <c r="D15" s="1">
        <v>276</v>
      </c>
      <c r="E15" s="1">
        <v>90</v>
      </c>
      <c r="F15" s="1">
        <v>32</v>
      </c>
      <c r="G15" s="1">
        <v>47</v>
      </c>
      <c r="H15" s="1">
        <v>0</v>
      </c>
      <c r="I15" s="1">
        <v>0</v>
      </c>
      <c r="J15" s="1">
        <v>0</v>
      </c>
      <c r="K15" s="1">
        <v>51</v>
      </c>
      <c r="L15" s="1">
        <v>367</v>
      </c>
      <c r="M15" s="1">
        <v>149</v>
      </c>
      <c r="N15" s="1">
        <f t="shared" si="0"/>
        <v>1659</v>
      </c>
      <c r="P15" s="3">
        <v>2012</v>
      </c>
      <c r="Q15" s="4">
        <f t="shared" si="1"/>
        <v>346</v>
      </c>
      <c r="R15" s="4">
        <f>(M14+B15+C15)/3</f>
        <v>288.33333333333331</v>
      </c>
      <c r="S15" s="4">
        <f>(B15+C15+D15)/3</f>
        <v>307.66666666666669</v>
      </c>
      <c r="T15" s="4">
        <f>(C15+D15+E15)/3</f>
        <v>175.66666666666666</v>
      </c>
      <c r="U15" s="4">
        <f>(D15+E15+F15)/3</f>
        <v>132.66666666666666</v>
      </c>
      <c r="V15" s="4">
        <f>(E15+F15+G15)/3</f>
        <v>56.333333333333336</v>
      </c>
      <c r="W15" s="4">
        <f t="shared" ref="W15:X23" si="3">(F15+G15+H15)/3</f>
        <v>26.333333333333332</v>
      </c>
      <c r="X15" s="4">
        <f>(G15+H15+I15)/3</f>
        <v>15.666666666666666</v>
      </c>
      <c r="Y15" s="4">
        <f t="shared" ref="Y15:AB23" si="4">(H15+I15+J15)/3</f>
        <v>0</v>
      </c>
      <c r="Z15" s="4">
        <f t="shared" si="4"/>
        <v>17</v>
      </c>
      <c r="AA15" s="4">
        <f t="shared" si="4"/>
        <v>139.33333333333334</v>
      </c>
      <c r="AB15" s="4">
        <f t="shared" si="4"/>
        <v>189</v>
      </c>
    </row>
    <row r="16" spans="1:28" x14ac:dyDescent="0.3">
      <c r="A16" s="1">
        <v>2013</v>
      </c>
      <c r="B16" s="1">
        <v>313</v>
      </c>
      <c r="C16" s="1">
        <v>312</v>
      </c>
      <c r="D16" s="1">
        <v>248</v>
      </c>
      <c r="E16" s="1">
        <v>455</v>
      </c>
      <c r="F16" s="1">
        <v>141</v>
      </c>
      <c r="G16" s="1">
        <v>52</v>
      </c>
      <c r="H16" s="1">
        <v>102</v>
      </c>
      <c r="I16" s="1">
        <v>0</v>
      </c>
      <c r="J16" s="1">
        <v>0</v>
      </c>
      <c r="K16" s="1">
        <v>85</v>
      </c>
      <c r="L16" s="1">
        <v>182</v>
      </c>
      <c r="M16" s="1">
        <v>164</v>
      </c>
      <c r="N16" s="1">
        <f t="shared" si="0"/>
        <v>2054</v>
      </c>
      <c r="P16" s="3">
        <v>2013</v>
      </c>
      <c r="Q16" s="4">
        <f t="shared" si="1"/>
        <v>276.33333333333331</v>
      </c>
      <c r="R16" s="4">
        <f t="shared" ref="R16:R23" si="5">(M15+B16+C16)/3</f>
        <v>258</v>
      </c>
      <c r="S16" s="4">
        <f t="shared" ref="S16:V23" si="6">(B16+C16+D16)/3</f>
        <v>291</v>
      </c>
      <c r="T16" s="4">
        <f t="shared" si="6"/>
        <v>338.33333333333331</v>
      </c>
      <c r="U16" s="4">
        <f t="shared" si="6"/>
        <v>281.33333333333331</v>
      </c>
      <c r="V16" s="4">
        <f t="shared" si="6"/>
        <v>216</v>
      </c>
      <c r="W16" s="4">
        <f t="shared" si="3"/>
        <v>98.333333333333329</v>
      </c>
      <c r="X16" s="4">
        <f t="shared" si="3"/>
        <v>51.333333333333336</v>
      </c>
      <c r="Y16" s="4">
        <f t="shared" si="4"/>
        <v>34</v>
      </c>
      <c r="Z16" s="4">
        <f t="shared" si="4"/>
        <v>28.333333333333332</v>
      </c>
      <c r="AA16" s="4">
        <f t="shared" si="4"/>
        <v>89</v>
      </c>
      <c r="AB16" s="4">
        <f t="shared" si="4"/>
        <v>143.66666666666666</v>
      </c>
    </row>
    <row r="17" spans="1:29" x14ac:dyDescent="0.3">
      <c r="A17" s="1">
        <v>2014</v>
      </c>
      <c r="B17" s="1">
        <v>161</v>
      </c>
      <c r="C17" s="1">
        <v>132</v>
      </c>
      <c r="D17" s="1">
        <v>141</v>
      </c>
      <c r="E17" s="1">
        <v>150</v>
      </c>
      <c r="F17" s="1">
        <v>47</v>
      </c>
      <c r="G17" s="1">
        <v>109</v>
      </c>
      <c r="H17" s="1">
        <v>120</v>
      </c>
      <c r="I17" s="1">
        <v>35</v>
      </c>
      <c r="J17" s="1">
        <v>0</v>
      </c>
      <c r="K17" s="1">
        <v>15</v>
      </c>
      <c r="L17" s="1">
        <v>293</v>
      </c>
      <c r="M17" s="1">
        <v>239</v>
      </c>
      <c r="N17" s="1">
        <f t="shared" si="0"/>
        <v>1442</v>
      </c>
      <c r="P17" s="3">
        <v>2014</v>
      </c>
      <c r="Q17" s="4">
        <f t="shared" si="1"/>
        <v>169</v>
      </c>
      <c r="R17" s="4">
        <f t="shared" si="5"/>
        <v>152.33333333333334</v>
      </c>
      <c r="S17" s="4">
        <f t="shared" si="6"/>
        <v>144.66666666666666</v>
      </c>
      <c r="T17" s="4">
        <f t="shared" si="6"/>
        <v>141</v>
      </c>
      <c r="U17" s="4">
        <f t="shared" si="6"/>
        <v>112.66666666666667</v>
      </c>
      <c r="V17" s="4">
        <f t="shared" si="6"/>
        <v>102</v>
      </c>
      <c r="W17" s="4">
        <f t="shared" si="3"/>
        <v>92</v>
      </c>
      <c r="X17" s="4">
        <f t="shared" si="3"/>
        <v>88</v>
      </c>
      <c r="Y17" s="4">
        <f t="shared" si="4"/>
        <v>51.666666666666664</v>
      </c>
      <c r="Z17" s="4">
        <f t="shared" si="4"/>
        <v>16.666666666666668</v>
      </c>
      <c r="AA17" s="4">
        <f t="shared" si="4"/>
        <v>102.66666666666667</v>
      </c>
      <c r="AB17" s="4">
        <f t="shared" si="4"/>
        <v>182.33333333333334</v>
      </c>
    </row>
    <row r="18" spans="1:29" x14ac:dyDescent="0.3">
      <c r="A18" s="1">
        <v>2015</v>
      </c>
      <c r="B18" s="1">
        <v>155</v>
      </c>
      <c r="C18" s="1">
        <v>153</v>
      </c>
      <c r="D18" s="1">
        <v>268</v>
      </c>
      <c r="E18" s="1">
        <v>355</v>
      </c>
      <c r="F18" s="1">
        <v>235</v>
      </c>
      <c r="G18" s="1">
        <v>16</v>
      </c>
      <c r="H18" s="1">
        <v>0</v>
      </c>
      <c r="I18" s="1">
        <v>0</v>
      </c>
      <c r="J18" s="1">
        <v>0</v>
      </c>
      <c r="K18" s="1">
        <v>0</v>
      </c>
      <c r="L18" s="1">
        <v>67</v>
      </c>
      <c r="M18" s="1">
        <v>50</v>
      </c>
      <c r="N18" s="1">
        <f t="shared" si="0"/>
        <v>1299</v>
      </c>
      <c r="P18" s="3">
        <v>2015</v>
      </c>
      <c r="Q18" s="4">
        <f t="shared" si="1"/>
        <v>229</v>
      </c>
      <c r="R18" s="4">
        <f t="shared" si="5"/>
        <v>182.33333333333334</v>
      </c>
      <c r="S18" s="4">
        <f t="shared" si="6"/>
        <v>192</v>
      </c>
      <c r="T18" s="4">
        <f t="shared" si="6"/>
        <v>258.66666666666669</v>
      </c>
      <c r="U18" s="4">
        <f t="shared" si="6"/>
        <v>286</v>
      </c>
      <c r="V18" s="4">
        <f t="shared" si="6"/>
        <v>202</v>
      </c>
      <c r="W18" s="4">
        <f t="shared" si="3"/>
        <v>83.666666666666671</v>
      </c>
      <c r="X18" s="4">
        <f t="shared" si="3"/>
        <v>5.333333333333333</v>
      </c>
      <c r="Y18" s="4">
        <f t="shared" si="4"/>
        <v>0</v>
      </c>
      <c r="Z18" s="4">
        <f t="shared" si="4"/>
        <v>0</v>
      </c>
      <c r="AA18" s="4">
        <f t="shared" si="4"/>
        <v>22.333333333333332</v>
      </c>
      <c r="AB18" s="4">
        <f t="shared" si="4"/>
        <v>39</v>
      </c>
    </row>
    <row r="19" spans="1:29" x14ac:dyDescent="0.3">
      <c r="A19" s="1">
        <v>2016</v>
      </c>
      <c r="B19" s="1">
        <v>85</v>
      </c>
      <c r="C19" s="1">
        <v>386</v>
      </c>
      <c r="D19" s="1">
        <v>323</v>
      </c>
      <c r="E19" s="1">
        <v>262</v>
      </c>
      <c r="F19" s="1">
        <v>116</v>
      </c>
      <c r="G19" s="1">
        <v>214</v>
      </c>
      <c r="H19" s="1">
        <v>225</v>
      </c>
      <c r="I19" s="1">
        <v>88</v>
      </c>
      <c r="J19" s="1">
        <v>177</v>
      </c>
      <c r="K19" s="1">
        <v>379</v>
      </c>
      <c r="L19" s="1">
        <v>322</v>
      </c>
      <c r="M19" s="1">
        <v>176</v>
      </c>
      <c r="N19" s="1">
        <f t="shared" si="0"/>
        <v>2753</v>
      </c>
      <c r="P19" s="3">
        <v>2016</v>
      </c>
      <c r="Q19" s="4">
        <f t="shared" si="1"/>
        <v>67.333333333333329</v>
      </c>
      <c r="R19" s="4">
        <f t="shared" si="5"/>
        <v>173.66666666666666</v>
      </c>
      <c r="S19" s="4">
        <f t="shared" si="6"/>
        <v>264.66666666666669</v>
      </c>
      <c r="T19" s="4">
        <f t="shared" si="6"/>
        <v>323.66666666666669</v>
      </c>
      <c r="U19" s="4">
        <f t="shared" si="6"/>
        <v>233.66666666666666</v>
      </c>
      <c r="V19" s="4">
        <f t="shared" si="6"/>
        <v>197.33333333333334</v>
      </c>
      <c r="W19" s="4">
        <f t="shared" si="3"/>
        <v>185</v>
      </c>
      <c r="X19" s="4">
        <f t="shared" si="3"/>
        <v>175.66666666666666</v>
      </c>
      <c r="Y19" s="4">
        <f t="shared" si="4"/>
        <v>163.33333333333334</v>
      </c>
      <c r="Z19" s="4">
        <f t="shared" si="4"/>
        <v>214.66666666666666</v>
      </c>
      <c r="AA19" s="4">
        <f t="shared" si="4"/>
        <v>292.66666666666669</v>
      </c>
      <c r="AB19" s="4">
        <f t="shared" si="4"/>
        <v>292.33333333333331</v>
      </c>
    </row>
    <row r="20" spans="1:29" x14ac:dyDescent="0.3">
      <c r="A20" s="1">
        <v>2017</v>
      </c>
      <c r="B20" s="1">
        <v>431</v>
      </c>
      <c r="C20" s="1">
        <v>525</v>
      </c>
      <c r="D20" s="1">
        <v>222</v>
      </c>
      <c r="E20" s="1">
        <v>260</v>
      </c>
      <c r="F20" s="1">
        <v>85</v>
      </c>
      <c r="G20" s="1">
        <v>114</v>
      </c>
      <c r="H20" s="1">
        <v>21</v>
      </c>
      <c r="I20" s="1">
        <v>0</v>
      </c>
      <c r="J20" s="1">
        <v>15</v>
      </c>
      <c r="K20" s="1">
        <v>167</v>
      </c>
      <c r="L20" s="1">
        <v>342</v>
      </c>
      <c r="M20" s="1">
        <v>213</v>
      </c>
      <c r="N20" s="1">
        <f t="shared" si="0"/>
        <v>2395</v>
      </c>
      <c r="P20" s="3">
        <v>2017</v>
      </c>
      <c r="Q20" s="4">
        <f t="shared" si="1"/>
        <v>309.66666666666669</v>
      </c>
      <c r="R20" s="4">
        <f t="shared" si="5"/>
        <v>377.33333333333331</v>
      </c>
      <c r="S20" s="4">
        <f t="shared" si="6"/>
        <v>392.66666666666669</v>
      </c>
      <c r="T20" s="4">
        <f t="shared" si="6"/>
        <v>335.66666666666669</v>
      </c>
      <c r="U20" s="4">
        <f t="shared" si="6"/>
        <v>189</v>
      </c>
      <c r="V20" s="4">
        <f t="shared" si="6"/>
        <v>153</v>
      </c>
      <c r="W20" s="4">
        <f t="shared" si="3"/>
        <v>73.333333333333329</v>
      </c>
      <c r="X20" s="4">
        <f t="shared" si="3"/>
        <v>45</v>
      </c>
      <c r="Y20" s="4">
        <f t="shared" si="4"/>
        <v>12</v>
      </c>
      <c r="Z20" s="4">
        <f t="shared" si="4"/>
        <v>60.666666666666664</v>
      </c>
      <c r="AA20" s="4">
        <f t="shared" si="4"/>
        <v>174.66666666666666</v>
      </c>
      <c r="AB20" s="4">
        <f t="shared" si="4"/>
        <v>240.66666666666666</v>
      </c>
    </row>
    <row r="21" spans="1:29" x14ac:dyDescent="0.3">
      <c r="A21" s="1">
        <v>2018</v>
      </c>
      <c r="B21" s="1">
        <v>528</v>
      </c>
      <c r="C21" s="1">
        <v>298</v>
      </c>
      <c r="D21" s="1">
        <v>421</v>
      </c>
      <c r="E21" s="1">
        <v>152</v>
      </c>
      <c r="F21" s="1">
        <v>43</v>
      </c>
      <c r="G21" s="1">
        <v>0</v>
      </c>
      <c r="H21" s="1">
        <v>0</v>
      </c>
      <c r="I21" s="1">
        <v>0</v>
      </c>
      <c r="J21" s="1">
        <v>0</v>
      </c>
      <c r="K21" s="1">
        <v>27</v>
      </c>
      <c r="L21" s="1">
        <v>275</v>
      </c>
      <c r="M21" s="1">
        <v>123</v>
      </c>
      <c r="N21" s="1">
        <f t="shared" si="0"/>
        <v>1867</v>
      </c>
      <c r="P21" s="3">
        <v>2018</v>
      </c>
      <c r="Q21" s="4">
        <f t="shared" si="1"/>
        <v>361</v>
      </c>
      <c r="R21" s="4">
        <f t="shared" si="5"/>
        <v>346.33333333333331</v>
      </c>
      <c r="S21" s="4">
        <f t="shared" si="6"/>
        <v>415.66666666666669</v>
      </c>
      <c r="T21" s="4">
        <f t="shared" si="6"/>
        <v>290.33333333333331</v>
      </c>
      <c r="U21" s="4">
        <f t="shared" si="6"/>
        <v>205.33333333333334</v>
      </c>
      <c r="V21" s="4">
        <f t="shared" si="6"/>
        <v>65</v>
      </c>
      <c r="W21" s="4">
        <f t="shared" si="3"/>
        <v>14.333333333333334</v>
      </c>
      <c r="X21" s="4">
        <f t="shared" si="3"/>
        <v>0</v>
      </c>
      <c r="Y21" s="4">
        <f t="shared" si="4"/>
        <v>0</v>
      </c>
      <c r="Z21" s="4">
        <f t="shared" si="4"/>
        <v>9</v>
      </c>
      <c r="AA21" s="4">
        <f t="shared" si="4"/>
        <v>100.66666666666667</v>
      </c>
      <c r="AB21" s="4">
        <f t="shared" si="4"/>
        <v>141.66666666666666</v>
      </c>
    </row>
    <row r="22" spans="1:29" x14ac:dyDescent="0.3">
      <c r="A22" s="1">
        <v>2019</v>
      </c>
      <c r="B22" s="1">
        <v>342</v>
      </c>
      <c r="C22" s="1">
        <v>279</v>
      </c>
      <c r="D22" s="1">
        <v>359</v>
      </c>
      <c r="E22" s="1">
        <v>214</v>
      </c>
      <c r="F22" s="1">
        <v>18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91</v>
      </c>
      <c r="M22" s="1">
        <v>350</v>
      </c>
      <c r="N22" s="1">
        <f t="shared" si="0"/>
        <v>1653</v>
      </c>
      <c r="P22" s="3">
        <v>2019</v>
      </c>
      <c r="Q22" s="4">
        <f t="shared" si="1"/>
        <v>246.66666666666666</v>
      </c>
      <c r="R22" s="4">
        <f t="shared" si="5"/>
        <v>248</v>
      </c>
      <c r="S22" s="4">
        <f t="shared" si="6"/>
        <v>326.66666666666669</v>
      </c>
      <c r="T22" s="4">
        <f t="shared" si="6"/>
        <v>284</v>
      </c>
      <c r="U22" s="4">
        <f t="shared" si="6"/>
        <v>197</v>
      </c>
      <c r="V22" s="4">
        <f t="shared" si="6"/>
        <v>77.333333333333329</v>
      </c>
      <c r="W22" s="4">
        <f t="shared" si="3"/>
        <v>6</v>
      </c>
      <c r="X22" s="4">
        <f t="shared" si="3"/>
        <v>0</v>
      </c>
      <c r="Y22" s="4">
        <f t="shared" si="4"/>
        <v>0</v>
      </c>
      <c r="Z22" s="4">
        <f t="shared" si="4"/>
        <v>0</v>
      </c>
      <c r="AA22" s="4">
        <f t="shared" si="4"/>
        <v>30.333333333333332</v>
      </c>
      <c r="AB22" s="4">
        <f t="shared" si="4"/>
        <v>147</v>
      </c>
    </row>
    <row r="23" spans="1:29" x14ac:dyDescent="0.3">
      <c r="A23" s="1">
        <v>2020</v>
      </c>
      <c r="B23" s="1">
        <v>159</v>
      </c>
      <c r="C23" s="1">
        <v>505</v>
      </c>
      <c r="D23" s="1">
        <v>278</v>
      </c>
      <c r="E23" s="1">
        <v>377</v>
      </c>
      <c r="F23" s="1">
        <v>261</v>
      </c>
      <c r="G23" s="1">
        <v>0</v>
      </c>
      <c r="H23" s="1">
        <v>0</v>
      </c>
      <c r="I23" s="1">
        <v>183</v>
      </c>
      <c r="J23" s="1">
        <v>0</v>
      </c>
      <c r="K23" s="1">
        <v>295</v>
      </c>
      <c r="L23" s="1">
        <v>216</v>
      </c>
      <c r="M23" s="1">
        <v>164</v>
      </c>
      <c r="N23" s="1">
        <f t="shared" si="0"/>
        <v>2438</v>
      </c>
      <c r="P23" s="3">
        <v>2020</v>
      </c>
      <c r="Q23" s="4">
        <f t="shared" si="1"/>
        <v>200</v>
      </c>
      <c r="R23" s="4">
        <f t="shared" si="5"/>
        <v>338</v>
      </c>
      <c r="S23" s="4">
        <f t="shared" si="6"/>
        <v>314</v>
      </c>
      <c r="T23" s="4">
        <f t="shared" si="6"/>
        <v>386.66666666666669</v>
      </c>
      <c r="U23" s="4">
        <f t="shared" si="6"/>
        <v>305.33333333333331</v>
      </c>
      <c r="V23" s="4">
        <f t="shared" si="6"/>
        <v>212.66666666666666</v>
      </c>
      <c r="W23" s="4">
        <f t="shared" si="3"/>
        <v>87</v>
      </c>
      <c r="X23" s="4">
        <f t="shared" si="3"/>
        <v>61</v>
      </c>
      <c r="Y23" s="4">
        <f t="shared" si="4"/>
        <v>61</v>
      </c>
      <c r="Z23" s="4">
        <f t="shared" si="4"/>
        <v>159.33333333333334</v>
      </c>
      <c r="AA23" s="4">
        <f t="shared" si="4"/>
        <v>170.33333333333334</v>
      </c>
      <c r="AB23" s="4">
        <f t="shared" si="4"/>
        <v>225</v>
      </c>
    </row>
    <row r="24" spans="1:29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 t="s">
        <v>26</v>
      </c>
      <c r="N24" s="1">
        <v>1589.4</v>
      </c>
    </row>
    <row r="25" spans="1:29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P25" s="12" t="s">
        <v>35</v>
      </c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0" t="s">
        <v>36</v>
      </c>
    </row>
    <row r="26" spans="1:29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 t="s">
        <v>28</v>
      </c>
      <c r="N26" s="1">
        <v>1535.8</v>
      </c>
      <c r="P26" s="1">
        <v>2011</v>
      </c>
      <c r="Q26" s="6">
        <v>0.14395702051568482</v>
      </c>
      <c r="R26" s="6">
        <v>-1.0440986455072307</v>
      </c>
      <c r="S26" s="6">
        <v>-0.66367211002303705</v>
      </c>
      <c r="T26" s="6">
        <v>-0.66406780017745581</v>
      </c>
      <c r="U26" s="6">
        <v>0.4397207533058427</v>
      </c>
      <c r="V26" s="6">
        <v>2.4379317163163439E-3</v>
      </c>
      <c r="W26" s="6">
        <v>0.10306958813782252</v>
      </c>
      <c r="X26" s="6">
        <v>-0.40521392556115332</v>
      </c>
      <c r="Y26" s="6">
        <v>9.8541524162866656E-2</v>
      </c>
      <c r="Z26" s="6">
        <v>0.14258387278538343</v>
      </c>
      <c r="AA26" s="6">
        <v>0.50372079568747874</v>
      </c>
      <c r="AB26" s="6">
        <v>0.46702187213243507</v>
      </c>
      <c r="AC26" s="9">
        <f>(Q26+U26+V26+W26+Y26+Z26+AA26+AB26)/8</f>
        <v>0.23763166980547878</v>
      </c>
    </row>
    <row r="27" spans="1:29" x14ac:dyDescent="0.3">
      <c r="P27" s="1">
        <v>2012</v>
      </c>
      <c r="Q27" s="6">
        <v>1.0360385962278733</v>
      </c>
      <c r="R27" s="6">
        <v>0.52322394945299999</v>
      </c>
      <c r="S27" s="6">
        <v>0.3283858459470641</v>
      </c>
      <c r="T27" s="6">
        <v>-1.3553770148337057</v>
      </c>
      <c r="U27" s="6">
        <v>-1.4505581709219957</v>
      </c>
      <c r="V27" s="6">
        <v>-1.5732481138637433</v>
      </c>
      <c r="W27" s="6">
        <v>-0.8109656152677438</v>
      </c>
      <c r="X27" s="6">
        <v>-0.35745374958472276</v>
      </c>
      <c r="Y27" s="6">
        <v>-0.25293326782658254</v>
      </c>
      <c r="Z27" s="6">
        <v>-0.34468204369189492</v>
      </c>
      <c r="AA27" s="6">
        <v>0.35539426381227535</v>
      </c>
      <c r="AB27" s="6">
        <v>0.24801736007920683</v>
      </c>
      <c r="AC27" s="9">
        <f>(T27+U27+V27+W27+X27+Y27+Z27)/7</f>
        <v>-0.87788828228434135</v>
      </c>
    </row>
    <row r="28" spans="1:29" x14ac:dyDescent="0.3">
      <c r="P28" s="1">
        <v>2013</v>
      </c>
      <c r="Q28" s="6">
        <v>0.43621136952402351</v>
      </c>
      <c r="R28" s="6">
        <v>0.15557758699604918</v>
      </c>
      <c r="S28" s="6">
        <v>0.1365055552366421</v>
      </c>
      <c r="T28" s="6">
        <v>0.83637416653089303</v>
      </c>
      <c r="U28" s="6">
        <v>0.98793997635931041</v>
      </c>
      <c r="V28" s="6">
        <v>1.1411828295339865</v>
      </c>
      <c r="W28" s="6">
        <v>0.65577647249164162</v>
      </c>
      <c r="X28" s="6">
        <v>0.41837028611848792</v>
      </c>
      <c r="Y28" s="6">
        <v>0.29959249462059989</v>
      </c>
      <c r="Z28" s="6">
        <v>-9.7882055671288049E-2</v>
      </c>
      <c r="AA28" s="6">
        <v>-0.29380595840834034</v>
      </c>
      <c r="AB28" s="6">
        <v>-0.34098562513611319</v>
      </c>
      <c r="AC28" s="9">
        <f>(Q28+R28+S28+T28+U28+V28+W28+X28+Y28)/9</f>
        <v>0.56305897082351497</v>
      </c>
    </row>
    <row r="29" spans="1:29" x14ac:dyDescent="0.3">
      <c r="P29" s="1">
        <v>2014</v>
      </c>
      <c r="Q29" s="6">
        <v>-0.72677695513693585</v>
      </c>
      <c r="R29" s="6">
        <v>-1.4168184110271342</v>
      </c>
      <c r="S29" s="6">
        <v>-2.0021336354213504</v>
      </c>
      <c r="T29" s="6">
        <v>-1.9946196040942699</v>
      </c>
      <c r="U29" s="6">
        <v>-1.9082722468882012</v>
      </c>
      <c r="V29" s="6">
        <v>-0.51489611505472488</v>
      </c>
      <c r="W29" s="6">
        <v>0.56568270838767898</v>
      </c>
      <c r="X29" s="6">
        <v>0.96571654924578698</v>
      </c>
      <c r="Y29" s="6">
        <v>0.61430976265006243</v>
      </c>
      <c r="Z29" s="6">
        <v>-0.3527524731251781</v>
      </c>
      <c r="AA29" s="6">
        <v>-9.6948144495329514E-2</v>
      </c>
      <c r="AB29" s="6">
        <v>0.16778596634081588</v>
      </c>
      <c r="AC29" s="9">
        <f>(Q29+R29+S29+T29+U29+V29+Z29+AA29)/8</f>
        <v>-1.1266521981553905</v>
      </c>
    </row>
    <row r="30" spans="1:29" x14ac:dyDescent="0.3">
      <c r="P30" s="1">
        <v>2015</v>
      </c>
      <c r="Q30" s="6">
        <v>-3.0144464143375682E-2</v>
      </c>
      <c r="R30" s="6">
        <v>-0.90926480526287068</v>
      </c>
      <c r="S30" s="6">
        <v>-1.1916047659444235</v>
      </c>
      <c r="T30" s="6">
        <v>-0.11820301198582173</v>
      </c>
      <c r="U30" s="6">
        <v>1.0484953037314275</v>
      </c>
      <c r="V30" s="6">
        <v>0.97524697703970364</v>
      </c>
      <c r="W30" s="6">
        <v>0.44074183839013958</v>
      </c>
      <c r="X30" s="6">
        <v>-0.67708462339407316</v>
      </c>
      <c r="Y30" s="6">
        <v>-0.25293326782658254</v>
      </c>
      <c r="Z30" s="6">
        <v>-0.84145671735478367</v>
      </c>
      <c r="AA30" s="6">
        <v>-1.8356299505364948</v>
      </c>
      <c r="AB30" s="6">
        <v>-2.5667902048156375</v>
      </c>
      <c r="AC30" s="9">
        <f>(Q30+R30+S30+X30+T30+Y30+Z30+AA30+AB30)/9</f>
        <v>-0.93590131236267382</v>
      </c>
    </row>
    <row r="31" spans="1:29" x14ac:dyDescent="0.3">
      <c r="P31" s="1">
        <v>2016</v>
      </c>
      <c r="Q31" s="6">
        <v>-2.4882675797378022</v>
      </c>
      <c r="R31" s="6">
        <v>-1.0495833267356591</v>
      </c>
      <c r="S31" s="6">
        <v>-0.1817898861714482</v>
      </c>
      <c r="T31" s="6">
        <v>0.67255692355211227</v>
      </c>
      <c r="U31" s="6">
        <v>0.32799662810554553</v>
      </c>
      <c r="V31" s="6">
        <v>0.91828503158803121</v>
      </c>
      <c r="W31" s="6">
        <v>1.6276876165210816</v>
      </c>
      <c r="X31" s="6">
        <v>1.8939213484015116</v>
      </c>
      <c r="Y31" s="6">
        <v>2.0741131505869039</v>
      </c>
      <c r="Z31" s="6">
        <v>1.8503228468366828</v>
      </c>
      <c r="AA31" s="6">
        <v>1.6790201525151729</v>
      </c>
      <c r="AB31" s="6">
        <v>1.3071750603298156</v>
      </c>
      <c r="AC31" s="9">
        <f>(T31+U31+V31+W31+X31+Y31+Z31+AA31+AB31)/9</f>
        <v>1.3723420842707619</v>
      </c>
    </row>
    <row r="32" spans="1:29" x14ac:dyDescent="0.3">
      <c r="P32" s="1">
        <v>2017</v>
      </c>
      <c r="Q32" s="6">
        <v>0.73418708671983024</v>
      </c>
      <c r="R32" s="6">
        <v>1.4741141735024907</v>
      </c>
      <c r="S32" s="6">
        <v>1.2143052793021047</v>
      </c>
      <c r="T32" s="6">
        <v>0.80693997064762601</v>
      </c>
      <c r="U32" s="6">
        <v>-0.37606016428831812</v>
      </c>
      <c r="V32" s="6">
        <v>0.32734226150901224</v>
      </c>
      <c r="W32" s="6">
        <v>0.27388962068352685</v>
      </c>
      <c r="X32" s="6">
        <v>0.30490919428758612</v>
      </c>
      <c r="Y32" s="6">
        <v>-0.10932890336767098</v>
      </c>
      <c r="Z32" s="6">
        <v>0.42818565370360551</v>
      </c>
      <c r="AA32" s="6">
        <v>0.72208298440638818</v>
      </c>
      <c r="AB32" s="6">
        <v>0.81487320362773064</v>
      </c>
      <c r="AC32" s="9">
        <f>(Q32+R32+S32+T32+V32+W32+X32+Z32+AA32+AB32)/10</f>
        <v>0.71008294283899009</v>
      </c>
    </row>
    <row r="33" spans="16:29" x14ac:dyDescent="0.3">
      <c r="P33" s="1">
        <v>2018</v>
      </c>
      <c r="Q33" s="6">
        <v>1.1546441104348633</v>
      </c>
      <c r="R33" s="6">
        <v>1.1613874024279354</v>
      </c>
      <c r="S33" s="6">
        <v>1.4320377515832563</v>
      </c>
      <c r="T33" s="6">
        <v>0.28132897873709228</v>
      </c>
      <c r="U33" s="6">
        <v>-0.10669944718021118</v>
      </c>
      <c r="V33" s="6">
        <v>-1.3348432996873161</v>
      </c>
      <c r="W33" s="6">
        <v>-1.323126829595541</v>
      </c>
      <c r="X33" s="6">
        <v>-0.84145671735478367</v>
      </c>
      <c r="Y33" s="6">
        <v>-0.25293326782658254</v>
      </c>
      <c r="Z33" s="6">
        <v>-0.55542145334089388</v>
      </c>
      <c r="AA33" s="6">
        <v>-0.12457054648754062</v>
      </c>
      <c r="AB33" s="6">
        <v>-0.36974772031291758</v>
      </c>
      <c r="AC33" s="9">
        <f>(U33+V33+W33+X33+Y33+Z33+AA33+AB33)/8</f>
        <v>-0.61359991022322324</v>
      </c>
    </row>
    <row r="34" spans="16:29" x14ac:dyDescent="0.3">
      <c r="P34" s="1">
        <v>2019</v>
      </c>
      <c r="Q34" s="6">
        <v>0.15062423862223606</v>
      </c>
      <c r="R34" s="6">
        <v>2.8319769223280389E-2</v>
      </c>
      <c r="S34" s="6">
        <v>0.53910992727596763</v>
      </c>
      <c r="T34" s="6">
        <v>0.20375078554955972</v>
      </c>
      <c r="U34" s="6">
        <v>-0.24219172020836766</v>
      </c>
      <c r="V34" s="6">
        <v>-1.031768318383667</v>
      </c>
      <c r="W34" s="6">
        <v>-1.9404863442053542</v>
      </c>
      <c r="X34" s="6">
        <v>-0.84145671735478367</v>
      </c>
      <c r="Y34" s="6">
        <v>-0.25293326782658254</v>
      </c>
      <c r="Z34" s="6">
        <v>-0.84145671735478367</v>
      </c>
      <c r="AA34" s="6">
        <v>-1.5411294746477142</v>
      </c>
      <c r="AB34" s="6">
        <v>-0.29365659375883268</v>
      </c>
      <c r="AC34" s="9">
        <f>(U34+V34+W34+X34+Y34+Z34+AA34+AB34)/8</f>
        <v>-0.87313489421751078</v>
      </c>
    </row>
    <row r="35" spans="16:29" x14ac:dyDescent="0.3">
      <c r="P35" s="1">
        <v>2020</v>
      </c>
      <c r="Q35" s="6">
        <v>-0.3487351203972282</v>
      </c>
      <c r="R35" s="6">
        <v>1.0742321572693174</v>
      </c>
      <c r="S35" s="6">
        <v>0.399542990618865</v>
      </c>
      <c r="T35" s="6">
        <v>1.3454162216869126</v>
      </c>
      <c r="U35" s="6">
        <v>1.292713639823434</v>
      </c>
      <c r="V35" s="6">
        <v>1.1023197315297268</v>
      </c>
      <c r="W35" s="6">
        <v>0.4916545188394752</v>
      </c>
      <c r="X35" s="6">
        <v>0.57866498618522377</v>
      </c>
      <c r="Y35" s="6">
        <v>0.76873304018597832</v>
      </c>
      <c r="Z35" s="6">
        <v>1.4398910196475985</v>
      </c>
      <c r="AA35" s="6">
        <v>0.67988241531264715</v>
      </c>
      <c r="AB35" s="6">
        <v>0.65216456623982089</v>
      </c>
      <c r="AC35" s="9">
        <f>(R35+S35+T35+U35+V35+W35+X35+Y35+Z35+AA35+AB35)/11</f>
        <v>0.89320138975809094</v>
      </c>
    </row>
  </sheetData>
  <mergeCells count="2">
    <mergeCell ref="P12:AB12"/>
    <mergeCell ref="P25:AB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1EAD7-4ECD-4249-AD01-067527CB73B5}">
  <dimension ref="A1:AC35"/>
  <sheetViews>
    <sheetView topLeftCell="A4" zoomScale="90" zoomScaleNormal="90" workbookViewId="0">
      <selection activeCell="L28" sqref="L28"/>
    </sheetView>
  </sheetViews>
  <sheetFormatPr defaultRowHeight="14.4" x14ac:dyDescent="0.3"/>
  <cols>
    <col min="29" max="29" width="11.77734375" customWidth="1"/>
  </cols>
  <sheetData>
    <row r="1" spans="1:28" x14ac:dyDescent="0.3">
      <c r="A1" s="1" t="s">
        <v>0</v>
      </c>
      <c r="B1" s="1" t="s">
        <v>29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x14ac:dyDescent="0.3">
      <c r="A2" s="1" t="s">
        <v>2</v>
      </c>
      <c r="B2" s="1">
        <v>-7.3581700000000003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8" x14ac:dyDescent="0.3">
      <c r="A3" s="1" t="s">
        <v>3</v>
      </c>
      <c r="B3" s="1">
        <v>110.82666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x14ac:dyDescent="0.3">
      <c r="A4" s="1" t="s">
        <v>4</v>
      </c>
      <c r="B4" s="1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8" x14ac:dyDescent="0.3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8" x14ac:dyDescent="0.3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25</v>
      </c>
    </row>
    <row r="8" spans="1:28" x14ac:dyDescent="0.3">
      <c r="A8" s="1">
        <v>2005</v>
      </c>
      <c r="B8" s="1" t="s">
        <v>20</v>
      </c>
      <c r="C8" s="1" t="s">
        <v>20</v>
      </c>
      <c r="D8" s="1" t="s">
        <v>20</v>
      </c>
      <c r="E8" s="1" t="s">
        <v>20</v>
      </c>
      <c r="F8" s="1">
        <v>15</v>
      </c>
      <c r="G8" s="1" t="s">
        <v>20</v>
      </c>
      <c r="H8" s="1" t="s">
        <v>20</v>
      </c>
      <c r="I8" s="1" t="s">
        <v>20</v>
      </c>
      <c r="J8" s="1" t="s">
        <v>20</v>
      </c>
      <c r="K8" s="1" t="s">
        <v>20</v>
      </c>
      <c r="L8" s="1" t="s">
        <v>20</v>
      </c>
      <c r="M8" s="1" t="s">
        <v>20</v>
      </c>
      <c r="N8" s="1"/>
    </row>
    <row r="9" spans="1:28" x14ac:dyDescent="0.3">
      <c r="A9" s="1">
        <v>2006</v>
      </c>
      <c r="B9" s="1">
        <v>375</v>
      </c>
      <c r="C9" s="1">
        <v>340</v>
      </c>
      <c r="D9" s="1">
        <v>201</v>
      </c>
      <c r="E9" s="1">
        <v>199</v>
      </c>
      <c r="F9" s="1">
        <v>199</v>
      </c>
      <c r="G9" s="1">
        <v>12</v>
      </c>
      <c r="H9" s="1">
        <v>0</v>
      </c>
      <c r="I9" s="1">
        <v>0</v>
      </c>
      <c r="J9" s="1">
        <v>0</v>
      </c>
      <c r="K9" s="1">
        <v>18</v>
      </c>
      <c r="L9" s="1">
        <v>199</v>
      </c>
      <c r="M9" s="1">
        <v>292</v>
      </c>
      <c r="N9" s="1"/>
    </row>
    <row r="10" spans="1:28" x14ac:dyDescent="0.3">
      <c r="A10" s="1">
        <v>2007</v>
      </c>
      <c r="B10" s="1">
        <v>278</v>
      </c>
      <c r="C10" s="1">
        <v>250</v>
      </c>
      <c r="D10" s="1" t="s">
        <v>20</v>
      </c>
      <c r="E10" s="1" t="s">
        <v>20</v>
      </c>
      <c r="F10" s="1" t="s">
        <v>20</v>
      </c>
      <c r="G10" s="1" t="s">
        <v>20</v>
      </c>
      <c r="H10" s="1" t="s">
        <v>20</v>
      </c>
      <c r="I10" s="1">
        <v>0</v>
      </c>
      <c r="J10" s="1" t="s">
        <v>20</v>
      </c>
      <c r="K10" s="1" t="s">
        <v>20</v>
      </c>
      <c r="L10" s="1">
        <v>229</v>
      </c>
      <c r="M10" s="1">
        <v>908</v>
      </c>
      <c r="N10" s="1">
        <f>SUM(B10:M10)</f>
        <v>1665</v>
      </c>
    </row>
    <row r="11" spans="1:28" x14ac:dyDescent="0.3">
      <c r="A11" s="1">
        <v>2008</v>
      </c>
      <c r="B11" s="1">
        <v>629</v>
      </c>
      <c r="C11" s="1">
        <v>175</v>
      </c>
      <c r="D11" s="1">
        <v>403</v>
      </c>
      <c r="E11" s="1">
        <v>254</v>
      </c>
      <c r="F11" s="1" t="s">
        <v>20</v>
      </c>
      <c r="G11" s="1">
        <v>8</v>
      </c>
      <c r="H11" s="1">
        <v>0</v>
      </c>
      <c r="I11" s="1">
        <v>47</v>
      </c>
      <c r="J11" s="1" t="s">
        <v>20</v>
      </c>
      <c r="K11" s="1">
        <v>211</v>
      </c>
      <c r="L11" s="1">
        <v>431</v>
      </c>
      <c r="M11" s="1" t="s">
        <v>20</v>
      </c>
      <c r="N11" s="1">
        <f t="shared" ref="N11:N23" si="0">SUM(B11:M11)</f>
        <v>2158</v>
      </c>
    </row>
    <row r="12" spans="1:28" x14ac:dyDescent="0.3">
      <c r="A12" s="1">
        <v>2009</v>
      </c>
      <c r="B12" s="1" t="s">
        <v>20</v>
      </c>
      <c r="C12" s="1">
        <v>579</v>
      </c>
      <c r="D12" s="1">
        <v>296</v>
      </c>
      <c r="E12" s="1">
        <v>167</v>
      </c>
      <c r="F12" s="1">
        <v>120</v>
      </c>
      <c r="G12" s="1">
        <v>194</v>
      </c>
      <c r="H12" s="1">
        <v>3</v>
      </c>
      <c r="I12" s="1" t="s">
        <v>20</v>
      </c>
      <c r="J12" s="1">
        <v>102</v>
      </c>
      <c r="K12" s="1" t="s">
        <v>20</v>
      </c>
      <c r="L12" s="1">
        <v>743</v>
      </c>
      <c r="M12" s="1">
        <v>210</v>
      </c>
      <c r="N12" s="1">
        <f t="shared" si="0"/>
        <v>2414</v>
      </c>
      <c r="P12" s="11" t="s">
        <v>34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x14ac:dyDescent="0.3">
      <c r="A13" s="1">
        <v>2010</v>
      </c>
      <c r="B13" s="1">
        <v>507</v>
      </c>
      <c r="C13" s="1">
        <v>296</v>
      </c>
      <c r="D13" s="1">
        <v>445</v>
      </c>
      <c r="E13" s="1">
        <v>175</v>
      </c>
      <c r="F13" s="1">
        <v>407</v>
      </c>
      <c r="G13" s="1">
        <v>67</v>
      </c>
      <c r="H13" s="1">
        <v>52</v>
      </c>
      <c r="I13" s="1">
        <v>79</v>
      </c>
      <c r="J13" s="1">
        <v>154</v>
      </c>
      <c r="K13" s="1">
        <v>245</v>
      </c>
      <c r="L13" s="1">
        <v>341</v>
      </c>
      <c r="M13" s="1">
        <v>391</v>
      </c>
      <c r="N13" s="1">
        <f t="shared" si="0"/>
        <v>3159</v>
      </c>
      <c r="P13" s="3" t="s">
        <v>6</v>
      </c>
      <c r="Q13" s="3" t="s">
        <v>7</v>
      </c>
      <c r="R13" s="3" t="s">
        <v>8</v>
      </c>
      <c r="S13" s="3" t="s">
        <v>9</v>
      </c>
      <c r="T13" s="3" t="s">
        <v>10</v>
      </c>
      <c r="U13" s="3" t="s">
        <v>11</v>
      </c>
      <c r="V13" s="3" t="s">
        <v>12</v>
      </c>
      <c r="W13" s="3" t="s">
        <v>13</v>
      </c>
      <c r="X13" s="3" t="s">
        <v>14</v>
      </c>
      <c r="Y13" s="3" t="s">
        <v>15</v>
      </c>
      <c r="Z13" s="3" t="s">
        <v>16</v>
      </c>
      <c r="AA13" s="3" t="s">
        <v>17</v>
      </c>
      <c r="AB13" s="3" t="s">
        <v>18</v>
      </c>
    </row>
    <row r="14" spans="1:28" x14ac:dyDescent="0.3">
      <c r="A14" s="1">
        <v>2011</v>
      </c>
      <c r="B14" s="1">
        <v>218</v>
      </c>
      <c r="C14" s="1">
        <v>251</v>
      </c>
      <c r="D14" s="1">
        <v>477</v>
      </c>
      <c r="E14" s="1">
        <v>304</v>
      </c>
      <c r="F14" s="1">
        <v>179</v>
      </c>
      <c r="G14" s="1">
        <v>17</v>
      </c>
      <c r="H14" s="1">
        <v>174</v>
      </c>
      <c r="I14" s="1">
        <v>0</v>
      </c>
      <c r="J14" s="1">
        <v>32</v>
      </c>
      <c r="K14" s="1">
        <v>127</v>
      </c>
      <c r="L14" s="1">
        <v>590</v>
      </c>
      <c r="M14" s="1">
        <v>352</v>
      </c>
      <c r="N14" s="1">
        <f t="shared" si="0"/>
        <v>2721</v>
      </c>
      <c r="P14" s="3">
        <v>2011</v>
      </c>
      <c r="Q14" s="4">
        <f t="shared" ref="Q14:Q23" si="1">(L13+M13+B14)/3</f>
        <v>316.66666666666669</v>
      </c>
      <c r="R14" s="4">
        <f>(M13+B14+C14)/3</f>
        <v>286.66666666666669</v>
      </c>
      <c r="S14" s="4">
        <f t="shared" ref="S14:AB14" si="2">(B14+C14+D14)/3</f>
        <v>315.33333333333331</v>
      </c>
      <c r="T14" s="4">
        <f t="shared" si="2"/>
        <v>344</v>
      </c>
      <c r="U14" s="4">
        <f t="shared" si="2"/>
        <v>320</v>
      </c>
      <c r="V14" s="4">
        <f t="shared" si="2"/>
        <v>166.66666666666666</v>
      </c>
      <c r="W14" s="4">
        <f t="shared" si="2"/>
        <v>123.33333333333333</v>
      </c>
      <c r="X14" s="4">
        <f t="shared" si="2"/>
        <v>63.666666666666664</v>
      </c>
      <c r="Y14" s="4">
        <f t="shared" si="2"/>
        <v>68.666666666666671</v>
      </c>
      <c r="Z14" s="4">
        <f t="shared" si="2"/>
        <v>53</v>
      </c>
      <c r="AA14" s="4">
        <f t="shared" si="2"/>
        <v>249.66666666666666</v>
      </c>
      <c r="AB14" s="4">
        <f t="shared" si="2"/>
        <v>356.33333333333331</v>
      </c>
    </row>
    <row r="15" spans="1:28" x14ac:dyDescent="0.3">
      <c r="A15" s="1">
        <v>2012</v>
      </c>
      <c r="B15" s="1">
        <v>528</v>
      </c>
      <c r="C15" s="1">
        <v>328</v>
      </c>
      <c r="D15" s="1">
        <v>178</v>
      </c>
      <c r="E15" s="1">
        <v>144</v>
      </c>
      <c r="F15" s="1">
        <v>82</v>
      </c>
      <c r="G15" s="1">
        <v>4</v>
      </c>
      <c r="H15" s="1">
        <v>0</v>
      </c>
      <c r="I15" s="1">
        <v>0</v>
      </c>
      <c r="J15" s="1">
        <v>0</v>
      </c>
      <c r="K15" s="1">
        <v>144</v>
      </c>
      <c r="L15" s="1">
        <v>192</v>
      </c>
      <c r="M15" s="1">
        <v>199</v>
      </c>
      <c r="N15" s="1">
        <f t="shared" si="0"/>
        <v>1799</v>
      </c>
      <c r="P15" s="3">
        <v>2012</v>
      </c>
      <c r="Q15" s="4">
        <f t="shared" si="1"/>
        <v>490</v>
      </c>
      <c r="R15" s="4">
        <f>(M14+B15+C15)/3</f>
        <v>402.66666666666669</v>
      </c>
      <c r="S15" s="4">
        <f>(B15+C15+D15)/3</f>
        <v>344.66666666666669</v>
      </c>
      <c r="T15" s="4">
        <f>(C15+D15+E15)/3</f>
        <v>216.66666666666666</v>
      </c>
      <c r="U15" s="4">
        <f>(D15+E15+F15)/3</f>
        <v>134.66666666666666</v>
      </c>
      <c r="V15" s="4">
        <f>(E15+F15+G15)/3</f>
        <v>76.666666666666671</v>
      </c>
      <c r="W15" s="4">
        <f t="shared" ref="W15:X23" si="3">(F15+G15+H15)/3</f>
        <v>28.666666666666668</v>
      </c>
      <c r="X15" s="4">
        <f>(G15+H15+I15)/3</f>
        <v>1.3333333333333333</v>
      </c>
      <c r="Y15" s="4">
        <f t="shared" ref="Y15:AB23" si="4">(H15+I15+J15)/3</f>
        <v>0</v>
      </c>
      <c r="Z15" s="4">
        <f t="shared" si="4"/>
        <v>48</v>
      </c>
      <c r="AA15" s="4">
        <f t="shared" si="4"/>
        <v>112</v>
      </c>
      <c r="AB15" s="4">
        <f t="shared" si="4"/>
        <v>178.33333333333334</v>
      </c>
    </row>
    <row r="16" spans="1:28" x14ac:dyDescent="0.3">
      <c r="A16" s="1">
        <v>2013</v>
      </c>
      <c r="B16" s="1">
        <v>460</v>
      </c>
      <c r="C16" s="1">
        <v>266</v>
      </c>
      <c r="D16" s="1">
        <v>346</v>
      </c>
      <c r="E16" s="1">
        <v>427</v>
      </c>
      <c r="F16" s="1">
        <v>100</v>
      </c>
      <c r="G16" s="1">
        <v>128</v>
      </c>
      <c r="H16" s="1">
        <v>63</v>
      </c>
      <c r="I16" s="1">
        <v>25</v>
      </c>
      <c r="J16" s="1">
        <v>0</v>
      </c>
      <c r="K16" s="1">
        <v>107</v>
      </c>
      <c r="L16" s="1">
        <v>149</v>
      </c>
      <c r="M16" s="1">
        <v>30</v>
      </c>
      <c r="N16" s="1">
        <f t="shared" si="0"/>
        <v>2101</v>
      </c>
      <c r="P16" s="3">
        <v>2013</v>
      </c>
      <c r="Q16" s="4">
        <f t="shared" si="1"/>
        <v>283.66666666666669</v>
      </c>
      <c r="R16" s="4">
        <f t="shared" ref="R16:R23" si="5">(M15+B16+C16)/3</f>
        <v>308.33333333333331</v>
      </c>
      <c r="S16" s="4">
        <f t="shared" ref="S16:V23" si="6">(B16+C16+D16)/3</f>
        <v>357.33333333333331</v>
      </c>
      <c r="T16" s="4">
        <f t="shared" si="6"/>
        <v>346.33333333333331</v>
      </c>
      <c r="U16" s="4">
        <f t="shared" si="6"/>
        <v>291</v>
      </c>
      <c r="V16" s="4">
        <f t="shared" si="6"/>
        <v>218.33333333333334</v>
      </c>
      <c r="W16" s="4">
        <f t="shared" si="3"/>
        <v>97</v>
      </c>
      <c r="X16" s="4">
        <f t="shared" si="3"/>
        <v>72</v>
      </c>
      <c r="Y16" s="4">
        <f t="shared" si="4"/>
        <v>29.333333333333332</v>
      </c>
      <c r="Z16" s="4">
        <f t="shared" si="4"/>
        <v>44</v>
      </c>
      <c r="AA16" s="4">
        <f t="shared" si="4"/>
        <v>85.333333333333329</v>
      </c>
      <c r="AB16" s="4">
        <f t="shared" si="4"/>
        <v>95.333333333333329</v>
      </c>
    </row>
    <row r="17" spans="1:29" x14ac:dyDescent="0.3">
      <c r="A17" s="1">
        <v>2014</v>
      </c>
      <c r="B17" s="1">
        <v>136</v>
      </c>
      <c r="C17" s="1">
        <v>194</v>
      </c>
      <c r="D17" s="1">
        <v>174</v>
      </c>
      <c r="E17" s="1">
        <v>193</v>
      </c>
      <c r="F17" s="1">
        <v>11</v>
      </c>
      <c r="G17" s="1">
        <v>142</v>
      </c>
      <c r="H17" s="1">
        <v>78</v>
      </c>
      <c r="I17" s="1">
        <v>2</v>
      </c>
      <c r="J17" s="1">
        <v>0</v>
      </c>
      <c r="K17" s="1">
        <v>8</v>
      </c>
      <c r="L17" s="1">
        <v>234</v>
      </c>
      <c r="M17" s="1">
        <v>180</v>
      </c>
      <c r="N17" s="1">
        <f t="shared" si="0"/>
        <v>1352</v>
      </c>
      <c r="P17" s="3">
        <v>2014</v>
      </c>
      <c r="Q17" s="4">
        <f t="shared" si="1"/>
        <v>105</v>
      </c>
      <c r="R17" s="4">
        <f t="shared" si="5"/>
        <v>120</v>
      </c>
      <c r="S17" s="4">
        <f t="shared" si="6"/>
        <v>168</v>
      </c>
      <c r="T17" s="4">
        <f t="shared" si="6"/>
        <v>187</v>
      </c>
      <c r="U17" s="4">
        <f t="shared" si="6"/>
        <v>126</v>
      </c>
      <c r="V17" s="4">
        <f t="shared" si="6"/>
        <v>115.33333333333333</v>
      </c>
      <c r="W17" s="4">
        <f t="shared" si="3"/>
        <v>77</v>
      </c>
      <c r="X17" s="4">
        <f t="shared" si="3"/>
        <v>74</v>
      </c>
      <c r="Y17" s="4">
        <f t="shared" si="4"/>
        <v>26.666666666666668</v>
      </c>
      <c r="Z17" s="4">
        <f t="shared" si="4"/>
        <v>3.3333333333333335</v>
      </c>
      <c r="AA17" s="4">
        <f t="shared" si="4"/>
        <v>80.666666666666671</v>
      </c>
      <c r="AB17" s="4">
        <f t="shared" si="4"/>
        <v>140.66666666666666</v>
      </c>
    </row>
    <row r="18" spans="1:29" x14ac:dyDescent="0.3">
      <c r="A18" s="1">
        <v>2015</v>
      </c>
      <c r="B18" s="1">
        <v>241</v>
      </c>
      <c r="C18" s="1">
        <v>226</v>
      </c>
      <c r="D18" s="1">
        <v>314</v>
      </c>
      <c r="E18" s="1">
        <v>248</v>
      </c>
      <c r="F18" s="1">
        <v>96</v>
      </c>
      <c r="G18" s="1">
        <v>30</v>
      </c>
      <c r="H18" s="1">
        <v>0</v>
      </c>
      <c r="I18" s="1">
        <v>0</v>
      </c>
      <c r="J18" s="1">
        <v>0</v>
      </c>
      <c r="K18" s="1">
        <v>23</v>
      </c>
      <c r="L18" s="1">
        <v>98</v>
      </c>
      <c r="M18" s="1">
        <v>127</v>
      </c>
      <c r="N18" s="1">
        <f t="shared" si="0"/>
        <v>1403</v>
      </c>
      <c r="P18" s="3">
        <v>2015</v>
      </c>
      <c r="Q18" s="4">
        <f t="shared" si="1"/>
        <v>218.33333333333334</v>
      </c>
      <c r="R18" s="4">
        <f t="shared" si="5"/>
        <v>215.66666666666666</v>
      </c>
      <c r="S18" s="4">
        <f t="shared" si="6"/>
        <v>260.33333333333331</v>
      </c>
      <c r="T18" s="4">
        <f t="shared" si="6"/>
        <v>262.66666666666669</v>
      </c>
      <c r="U18" s="4">
        <f t="shared" si="6"/>
        <v>219.33333333333334</v>
      </c>
      <c r="V18" s="4">
        <f t="shared" si="6"/>
        <v>124.66666666666667</v>
      </c>
      <c r="W18" s="4">
        <f t="shared" si="3"/>
        <v>42</v>
      </c>
      <c r="X18" s="4">
        <f t="shared" si="3"/>
        <v>10</v>
      </c>
      <c r="Y18" s="4">
        <f>(H18+I18+J18)/3</f>
        <v>0</v>
      </c>
      <c r="Z18" s="4">
        <f>(I18+J18+K18)/3</f>
        <v>7.666666666666667</v>
      </c>
      <c r="AA18" s="4">
        <f>(J18+K18+L18)/3</f>
        <v>40.333333333333336</v>
      </c>
      <c r="AB18" s="4">
        <f>(K18+L18+M18)/3</f>
        <v>82.666666666666671</v>
      </c>
    </row>
    <row r="19" spans="1:29" x14ac:dyDescent="0.3">
      <c r="A19" s="1">
        <v>2016</v>
      </c>
      <c r="B19" s="1">
        <v>157</v>
      </c>
      <c r="C19" s="1">
        <v>210</v>
      </c>
      <c r="D19" s="1">
        <v>269</v>
      </c>
      <c r="E19" s="1">
        <v>192</v>
      </c>
      <c r="F19" s="1">
        <v>232</v>
      </c>
      <c r="G19" s="1">
        <v>162</v>
      </c>
      <c r="H19" s="1">
        <v>170</v>
      </c>
      <c r="I19" s="1">
        <v>126</v>
      </c>
      <c r="J19" s="1">
        <v>467</v>
      </c>
      <c r="K19" s="1">
        <v>204</v>
      </c>
      <c r="L19" s="1">
        <v>257</v>
      </c>
      <c r="M19" s="1">
        <v>310</v>
      </c>
      <c r="N19" s="1">
        <f t="shared" si="0"/>
        <v>2756</v>
      </c>
      <c r="P19" s="3">
        <v>2016</v>
      </c>
      <c r="Q19" s="4">
        <f t="shared" si="1"/>
        <v>127.33333333333333</v>
      </c>
      <c r="R19" s="4">
        <f t="shared" si="5"/>
        <v>164.66666666666666</v>
      </c>
      <c r="S19" s="4">
        <f t="shared" si="6"/>
        <v>212</v>
      </c>
      <c r="T19" s="4">
        <f t="shared" si="6"/>
        <v>223.66666666666666</v>
      </c>
      <c r="U19" s="4">
        <f t="shared" si="6"/>
        <v>231</v>
      </c>
      <c r="V19" s="4">
        <f t="shared" si="6"/>
        <v>195.33333333333334</v>
      </c>
      <c r="W19" s="4">
        <f t="shared" si="3"/>
        <v>188</v>
      </c>
      <c r="X19" s="4">
        <f t="shared" si="3"/>
        <v>152.66666666666666</v>
      </c>
      <c r="Y19" s="4">
        <f t="shared" si="4"/>
        <v>254.33333333333334</v>
      </c>
      <c r="Z19" s="4">
        <f t="shared" si="4"/>
        <v>265.66666666666669</v>
      </c>
      <c r="AA19" s="4">
        <f t="shared" si="4"/>
        <v>309.33333333333331</v>
      </c>
      <c r="AB19" s="4">
        <f t="shared" si="4"/>
        <v>257</v>
      </c>
    </row>
    <row r="20" spans="1:29" x14ac:dyDescent="0.3">
      <c r="A20" s="1">
        <v>2017</v>
      </c>
      <c r="B20" s="1">
        <v>431</v>
      </c>
      <c r="C20" s="1">
        <v>367</v>
      </c>
      <c r="D20" s="1">
        <v>222</v>
      </c>
      <c r="E20" s="1">
        <v>147</v>
      </c>
      <c r="F20" s="1">
        <v>123</v>
      </c>
      <c r="G20" s="1">
        <v>133</v>
      </c>
      <c r="H20" s="1">
        <v>28</v>
      </c>
      <c r="I20" s="1">
        <v>7</v>
      </c>
      <c r="J20" s="1">
        <v>57</v>
      </c>
      <c r="K20" s="1">
        <v>96</v>
      </c>
      <c r="L20" s="1">
        <v>243</v>
      </c>
      <c r="M20" s="1">
        <v>213</v>
      </c>
      <c r="N20" s="1">
        <f t="shared" si="0"/>
        <v>2067</v>
      </c>
      <c r="P20" s="3">
        <v>2017</v>
      </c>
      <c r="Q20" s="4">
        <f t="shared" si="1"/>
        <v>332.66666666666669</v>
      </c>
      <c r="R20" s="4">
        <f t="shared" si="5"/>
        <v>369.33333333333331</v>
      </c>
      <c r="S20" s="4">
        <f t="shared" si="6"/>
        <v>340</v>
      </c>
      <c r="T20" s="4">
        <f t="shared" si="6"/>
        <v>245.33333333333334</v>
      </c>
      <c r="U20" s="4">
        <f t="shared" si="6"/>
        <v>164</v>
      </c>
      <c r="V20" s="4">
        <f t="shared" si="6"/>
        <v>134.33333333333334</v>
      </c>
      <c r="W20" s="4">
        <f t="shared" si="3"/>
        <v>94.666666666666671</v>
      </c>
      <c r="X20" s="4">
        <f t="shared" si="3"/>
        <v>56</v>
      </c>
      <c r="Y20" s="4">
        <f t="shared" si="4"/>
        <v>30.666666666666668</v>
      </c>
      <c r="Z20" s="4">
        <f t="shared" si="4"/>
        <v>53.333333333333336</v>
      </c>
      <c r="AA20" s="4">
        <f t="shared" si="4"/>
        <v>132</v>
      </c>
      <c r="AB20" s="4">
        <f t="shared" si="4"/>
        <v>184</v>
      </c>
    </row>
    <row r="21" spans="1:29" x14ac:dyDescent="0.3">
      <c r="A21" s="1">
        <v>2018</v>
      </c>
      <c r="B21" s="1">
        <v>267</v>
      </c>
      <c r="C21" s="1">
        <v>703</v>
      </c>
      <c r="D21" s="1">
        <v>173</v>
      </c>
      <c r="E21" s="1">
        <v>97</v>
      </c>
      <c r="F21" s="1">
        <v>38</v>
      </c>
      <c r="G21" s="1">
        <v>32</v>
      </c>
      <c r="H21" s="1">
        <v>0</v>
      </c>
      <c r="I21" s="1">
        <v>0</v>
      </c>
      <c r="J21" s="1">
        <v>13</v>
      </c>
      <c r="K21" s="1">
        <v>55</v>
      </c>
      <c r="L21" s="1">
        <v>192</v>
      </c>
      <c r="M21" s="1">
        <v>121</v>
      </c>
      <c r="N21" s="1">
        <f t="shared" si="0"/>
        <v>1691</v>
      </c>
      <c r="P21" s="3">
        <v>2018</v>
      </c>
      <c r="Q21" s="4">
        <f t="shared" si="1"/>
        <v>241</v>
      </c>
      <c r="R21" s="4">
        <f t="shared" si="5"/>
        <v>394.33333333333331</v>
      </c>
      <c r="S21" s="4">
        <f t="shared" si="6"/>
        <v>381</v>
      </c>
      <c r="T21" s="4">
        <f t="shared" si="6"/>
        <v>324.33333333333331</v>
      </c>
      <c r="U21" s="4">
        <f t="shared" si="6"/>
        <v>102.66666666666667</v>
      </c>
      <c r="V21" s="4">
        <f t="shared" si="6"/>
        <v>55.666666666666664</v>
      </c>
      <c r="W21" s="4">
        <f t="shared" si="3"/>
        <v>23.333333333333332</v>
      </c>
      <c r="X21" s="4">
        <f t="shared" si="3"/>
        <v>10.666666666666666</v>
      </c>
      <c r="Y21" s="4">
        <f t="shared" si="4"/>
        <v>4.333333333333333</v>
      </c>
      <c r="Z21" s="4">
        <f t="shared" si="4"/>
        <v>22.666666666666668</v>
      </c>
      <c r="AA21" s="4">
        <f t="shared" si="4"/>
        <v>86.666666666666671</v>
      </c>
      <c r="AB21" s="4">
        <f t="shared" si="4"/>
        <v>122.66666666666667</v>
      </c>
    </row>
    <row r="22" spans="1:29" x14ac:dyDescent="0.3">
      <c r="A22" s="1">
        <v>2019</v>
      </c>
      <c r="B22" s="1">
        <v>282</v>
      </c>
      <c r="C22" s="1">
        <v>215</v>
      </c>
      <c r="D22" s="1">
        <v>221</v>
      </c>
      <c r="E22" s="1">
        <v>553</v>
      </c>
      <c r="F22" s="1">
        <v>30</v>
      </c>
      <c r="G22" s="1">
        <v>0</v>
      </c>
      <c r="H22" s="1">
        <v>0</v>
      </c>
      <c r="I22" s="1">
        <v>0</v>
      </c>
      <c r="J22" s="1">
        <v>0</v>
      </c>
      <c r="K22" s="1">
        <v>32</v>
      </c>
      <c r="L22" s="1">
        <v>66</v>
      </c>
      <c r="M22" s="1">
        <v>138</v>
      </c>
      <c r="N22" s="1">
        <f t="shared" si="0"/>
        <v>1537</v>
      </c>
      <c r="P22" s="3">
        <v>2019</v>
      </c>
      <c r="Q22" s="4">
        <f t="shared" si="1"/>
        <v>198.33333333333334</v>
      </c>
      <c r="R22" s="4">
        <f t="shared" si="5"/>
        <v>206</v>
      </c>
      <c r="S22" s="4">
        <f t="shared" si="6"/>
        <v>239.33333333333334</v>
      </c>
      <c r="T22" s="4">
        <f t="shared" si="6"/>
        <v>329.66666666666669</v>
      </c>
      <c r="U22" s="4">
        <f t="shared" si="6"/>
        <v>268</v>
      </c>
      <c r="V22" s="4">
        <f t="shared" si="6"/>
        <v>194.33333333333334</v>
      </c>
      <c r="W22" s="4">
        <f t="shared" si="3"/>
        <v>10</v>
      </c>
      <c r="X22" s="4">
        <f t="shared" si="3"/>
        <v>0</v>
      </c>
      <c r="Y22" s="4">
        <f t="shared" si="4"/>
        <v>0</v>
      </c>
      <c r="Z22" s="4">
        <f t="shared" si="4"/>
        <v>10.666666666666666</v>
      </c>
      <c r="AA22" s="4">
        <f t="shared" si="4"/>
        <v>32.666666666666664</v>
      </c>
      <c r="AB22" s="4">
        <f t="shared" si="4"/>
        <v>78.666666666666671</v>
      </c>
    </row>
    <row r="23" spans="1:29" x14ac:dyDescent="0.3">
      <c r="A23" s="1">
        <v>2020</v>
      </c>
      <c r="B23" s="1">
        <v>345</v>
      </c>
      <c r="C23" s="1">
        <v>271</v>
      </c>
      <c r="D23" s="1">
        <v>328</v>
      </c>
      <c r="E23" s="1">
        <v>159</v>
      </c>
      <c r="F23" s="1">
        <v>96</v>
      </c>
      <c r="G23" s="1">
        <v>32</v>
      </c>
      <c r="H23" s="1">
        <v>50</v>
      </c>
      <c r="I23" s="1">
        <v>62</v>
      </c>
      <c r="J23" s="1">
        <v>54</v>
      </c>
      <c r="K23" s="1">
        <v>134</v>
      </c>
      <c r="L23" s="1">
        <v>295</v>
      </c>
      <c r="M23" s="1">
        <v>336</v>
      </c>
      <c r="N23" s="1">
        <f t="shared" si="0"/>
        <v>2162</v>
      </c>
      <c r="P23" s="3">
        <v>2020</v>
      </c>
      <c r="Q23" s="4">
        <f t="shared" si="1"/>
        <v>183</v>
      </c>
      <c r="R23" s="4">
        <f t="shared" si="5"/>
        <v>251.33333333333334</v>
      </c>
      <c r="S23" s="4">
        <f t="shared" si="6"/>
        <v>314.66666666666669</v>
      </c>
      <c r="T23" s="4">
        <f t="shared" si="6"/>
        <v>252.66666666666666</v>
      </c>
      <c r="U23" s="4">
        <f t="shared" si="6"/>
        <v>194.33333333333334</v>
      </c>
      <c r="V23" s="4">
        <f t="shared" si="6"/>
        <v>95.666666666666671</v>
      </c>
      <c r="W23" s="4">
        <f t="shared" si="3"/>
        <v>59.333333333333336</v>
      </c>
      <c r="X23" s="4">
        <f t="shared" si="3"/>
        <v>48</v>
      </c>
      <c r="Y23" s="4">
        <f t="shared" si="4"/>
        <v>55.333333333333336</v>
      </c>
      <c r="Z23" s="4">
        <f t="shared" si="4"/>
        <v>83.333333333333329</v>
      </c>
      <c r="AA23" s="4">
        <f t="shared" si="4"/>
        <v>161</v>
      </c>
      <c r="AB23" s="4">
        <f t="shared" si="4"/>
        <v>255</v>
      </c>
    </row>
    <row r="24" spans="1:29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>
        <v>2070.3571430000002</v>
      </c>
    </row>
    <row r="25" spans="1:29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P25" s="12" t="s">
        <v>35</v>
      </c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0" t="s">
        <v>36</v>
      </c>
    </row>
    <row r="26" spans="1:29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>
        <v>1934.93</v>
      </c>
      <c r="P26" s="1">
        <v>2011</v>
      </c>
      <c r="Q26" s="6">
        <v>0.72450502684512197</v>
      </c>
      <c r="R26" s="6">
        <v>0.26769676602411652</v>
      </c>
      <c r="S26" s="6">
        <v>0.38456515135180469</v>
      </c>
      <c r="T26" s="6">
        <v>1.2392341662036181</v>
      </c>
      <c r="U26" s="6">
        <v>1.4809753324468202</v>
      </c>
      <c r="V26" s="6">
        <v>0.62653585263852829</v>
      </c>
      <c r="W26" s="6">
        <v>0.98954462254929132</v>
      </c>
      <c r="X26" s="6">
        <v>0.58832465089207431</v>
      </c>
      <c r="Y26" s="6">
        <v>0.67047147259915785</v>
      </c>
      <c r="Z26" s="6">
        <v>0.25189672810578134</v>
      </c>
      <c r="AA26" s="6">
        <v>1.3645124176767371</v>
      </c>
      <c r="AB26" s="6">
        <v>1.8312195626805698</v>
      </c>
      <c r="AC26" s="9">
        <f>(Q26+R26+S26+T26+U26+V26+W26+X26+Y26+Z26+AA26+AB26)/12</f>
        <v>0.86829014583446851</v>
      </c>
    </row>
    <row r="27" spans="1:29" x14ac:dyDescent="0.3">
      <c r="P27" s="1">
        <v>2012</v>
      </c>
      <c r="Q27" s="6">
        <v>1.930087409872848</v>
      </c>
      <c r="R27" s="6">
        <v>1.2865394325796873</v>
      </c>
      <c r="S27" s="6">
        <v>0.76867556789546998</v>
      </c>
      <c r="T27" s="6">
        <v>-1.023683021334997</v>
      </c>
      <c r="U27" s="6">
        <v>-0.99838509995923597</v>
      </c>
      <c r="V27" s="6">
        <v>-1.2038856972130803</v>
      </c>
      <c r="W27" s="6">
        <v>-0.85933188100453295</v>
      </c>
      <c r="X27" s="6">
        <v>-1.1614983563616428</v>
      </c>
      <c r="Y27" s="6">
        <v>-0.52400187038267987</v>
      </c>
      <c r="Z27" s="6">
        <v>0.16431066882062018</v>
      </c>
      <c r="AA27" s="6">
        <v>8.4711374495838321E-4</v>
      </c>
      <c r="AB27" s="6">
        <v>0.19867770198561585</v>
      </c>
      <c r="AC27" s="9">
        <f>(T27+U27+V27+W27+X27+Y27)/6</f>
        <v>-0.96179765437602815</v>
      </c>
    </row>
    <row r="28" spans="1:29" x14ac:dyDescent="0.3">
      <c r="P28" s="1">
        <v>2013</v>
      </c>
      <c r="Q28" s="6">
        <v>0.44874789655879832</v>
      </c>
      <c r="R28" s="6">
        <v>0.47613474885476537</v>
      </c>
      <c r="S28" s="6">
        <v>0.92793155174927811</v>
      </c>
      <c r="T28" s="6">
        <v>1.2750381042809367</v>
      </c>
      <c r="U28" s="6">
        <v>1.1716618676278261</v>
      </c>
      <c r="V28" s="6">
        <v>1.3836581679922362</v>
      </c>
      <c r="W28" s="6">
        <v>0.62072864988837573</v>
      </c>
      <c r="X28" s="6">
        <v>0.71028272888897026</v>
      </c>
      <c r="Y28" s="6">
        <v>0.12207795364813889</v>
      </c>
      <c r="Z28" s="6">
        <v>8.9681763177010598E-2</v>
      </c>
      <c r="AA28" s="6">
        <v>-0.38411914327681762</v>
      </c>
      <c r="AB28" s="6">
        <v>-0.98362680249028356</v>
      </c>
      <c r="AC28" s="9">
        <f>(Q28+R28+S28+T28+U28+V28+W28+X28+Y28+Z28)/10</f>
        <v>0.72259434326663352</v>
      </c>
    </row>
    <row r="29" spans="1:29" x14ac:dyDescent="0.3">
      <c r="P29" s="1">
        <v>2014</v>
      </c>
      <c r="Q29" s="6">
        <v>-1.6412735757503798</v>
      </c>
      <c r="R29" s="6">
        <v>-1.8798857130804536</v>
      </c>
      <c r="S29" s="6">
        <v>-2.0356161955371768</v>
      </c>
      <c r="T29" s="6">
        <v>-1.6760487298800084</v>
      </c>
      <c r="U29" s="6">
        <v>-1.1617530520793236</v>
      </c>
      <c r="V29" s="6">
        <v>-0.29782649053785781</v>
      </c>
      <c r="W29" s="6">
        <v>0.29420602988147415</v>
      </c>
      <c r="X29" s="6">
        <v>0.73827406569037135</v>
      </c>
      <c r="Y29" s="6">
        <v>7.6026238192563822E-2</v>
      </c>
      <c r="Z29" s="6">
        <v>-1.4982272847798872</v>
      </c>
      <c r="AA29" s="6">
        <v>-0.45983960907150445</v>
      </c>
      <c r="AB29" s="6">
        <v>-0.27647109878583231</v>
      </c>
      <c r="AC29" s="9">
        <f>(Q29+R29+S29+T29+U29+V29+Z29+AA29+AB29)/9</f>
        <v>-1.2141046388336028</v>
      </c>
    </row>
    <row r="30" spans="1:29" x14ac:dyDescent="0.3">
      <c r="P30" s="1">
        <v>2015</v>
      </c>
      <c r="Q30" s="6">
        <v>-0.16633317762703426</v>
      </c>
      <c r="R30" s="6">
        <v>-0.49893646025671146</v>
      </c>
      <c r="S30" s="6">
        <v>-0.40385453897882462</v>
      </c>
      <c r="T30" s="6">
        <v>-0.12311334362399262</v>
      </c>
      <c r="U30" s="6">
        <v>0.30951158255800992</v>
      </c>
      <c r="V30" s="6">
        <v>-0.11176254546557729</v>
      </c>
      <c r="W30" s="6">
        <v>-0.45333457654575637</v>
      </c>
      <c r="X30" s="6">
        <v>-0.66191937323332206</v>
      </c>
      <c r="Y30" s="6">
        <v>-0.52400187038267987</v>
      </c>
      <c r="Z30" s="6">
        <v>-1.0841014943960212</v>
      </c>
      <c r="AA30" s="6">
        <v>-1.2980048601558667</v>
      </c>
      <c r="AB30" s="6">
        <v>-1.2226788158868578</v>
      </c>
      <c r="AC30" s="9">
        <f>(Q30+R30+S30+T30+V30+W30+X30+Y30+Z30+AA30+AB30)/11</f>
        <v>-0.59527645968660403</v>
      </c>
    </row>
    <row r="31" spans="1:29" x14ac:dyDescent="0.3">
      <c r="P31" s="1">
        <v>2016</v>
      </c>
      <c r="Q31" s="6">
        <v>-1.2837078524530678</v>
      </c>
      <c r="R31" s="6">
        <v>-1.1652102041832266</v>
      </c>
      <c r="S31" s="6">
        <v>-1.1971351559934074</v>
      </c>
      <c r="T31" s="6">
        <v>-0.87872158061987415</v>
      </c>
      <c r="U31" s="6">
        <v>0.46126560773562653</v>
      </c>
      <c r="V31" s="6">
        <v>1.0628338015477528</v>
      </c>
      <c r="W31" s="6">
        <v>1.720152672024527</v>
      </c>
      <c r="X31" s="6">
        <v>1.6019072312072098</v>
      </c>
      <c r="Y31" s="6">
        <v>2.147719669038449</v>
      </c>
      <c r="Z31" s="6">
        <v>2.2095271205419635</v>
      </c>
      <c r="AA31" s="6">
        <v>1.8007003372340433</v>
      </c>
      <c r="AB31" s="6">
        <v>1.0105857902353761</v>
      </c>
      <c r="AC31" s="9">
        <f>(U31+V31+W31+X31+Y31+Z31+AA31+AB31)/8</f>
        <v>1.5018365286956186</v>
      </c>
    </row>
    <row r="32" spans="1:29" x14ac:dyDescent="0.3">
      <c r="P32" s="1">
        <v>2017</v>
      </c>
      <c r="Q32" s="6">
        <v>0.85148259689372041</v>
      </c>
      <c r="R32" s="6">
        <v>1.0159029261438717</v>
      </c>
      <c r="S32" s="6">
        <v>0.7090350595888687</v>
      </c>
      <c r="T32" s="6">
        <v>-0.44868951488876152</v>
      </c>
      <c r="U32" s="6">
        <v>-0.49406225873106324</v>
      </c>
      <c r="V32" s="6">
        <v>7.105019349538888E-2</v>
      </c>
      <c r="W32" s="6">
        <v>0.58505288849630865</v>
      </c>
      <c r="X32" s="6">
        <v>0.46733665208067188</v>
      </c>
      <c r="Y32" s="6">
        <v>0.14451725824961503</v>
      </c>
      <c r="Z32" s="6">
        <v>0.25753424328971541</v>
      </c>
      <c r="AA32" s="6">
        <v>0.25020160559091464</v>
      </c>
      <c r="AB32" s="6">
        <v>0.26420726954151563</v>
      </c>
      <c r="AC32" s="9">
        <f>(Q32+R32+S32+V32+W32+X32+Y32+Z32+AA32+AB32)/10</f>
        <v>0.46163206933705914</v>
      </c>
    </row>
    <row r="33" spans="16:29" x14ac:dyDescent="0.3">
      <c r="P33" s="1">
        <v>2018</v>
      </c>
      <c r="Q33" s="6">
        <v>5.9278361821132775E-2</v>
      </c>
      <c r="R33" s="6">
        <v>1.2202865241430665</v>
      </c>
      <c r="S33" s="6">
        <v>1.2158294072986759</v>
      </c>
      <c r="T33" s="6">
        <v>0.93090723348688453</v>
      </c>
      <c r="U33" s="6">
        <v>-1.6444212628785668</v>
      </c>
      <c r="V33" s="6">
        <v>-1.839969685835221</v>
      </c>
      <c r="W33" s="6">
        <v>-1.0608819070747173</v>
      </c>
      <c r="X33" s="6">
        <v>-0.63353636701613047</v>
      </c>
      <c r="Y33" s="6">
        <v>-0.40042896833162933</v>
      </c>
      <c r="Z33" s="6">
        <v>-0.41982913495661012</v>
      </c>
      <c r="AA33" s="6">
        <v>-0.36301715615107621</v>
      </c>
      <c r="AB33" s="6">
        <v>-0.53505472457202363</v>
      </c>
      <c r="AC33" s="9">
        <f>(U33+V33+W33+X33+Y33+Z33+AA33+AB33)/8</f>
        <v>-0.862142400851997</v>
      </c>
    </row>
    <row r="34" spans="16:29" x14ac:dyDescent="0.3">
      <c r="P34" s="1">
        <v>2019</v>
      </c>
      <c r="Q34" s="6">
        <v>-0.37928462419275077</v>
      </c>
      <c r="R34" s="6">
        <v>-0.61617568723081373</v>
      </c>
      <c r="S34" s="6">
        <v>-0.73500963271220943</v>
      </c>
      <c r="T34" s="6">
        <v>1.0157111710497524</v>
      </c>
      <c r="U34" s="6">
        <v>0.91178436725719159</v>
      </c>
      <c r="V34" s="6">
        <v>1.0483425523202623</v>
      </c>
      <c r="W34" s="6">
        <v>-1.7883547117587124</v>
      </c>
      <c r="X34" s="6">
        <v>-1.2817287565027089</v>
      </c>
      <c r="Y34" s="6">
        <v>-0.52400187038267987</v>
      </c>
      <c r="Z34" s="6">
        <v>-0.89939229760130557</v>
      </c>
      <c r="AA34" s="6">
        <v>-1.5228656611317981</v>
      </c>
      <c r="AB34" s="6">
        <v>-1.3035332858977897</v>
      </c>
      <c r="AC34" s="9">
        <f>(Q34+R34+S34+W34+X34+Y34+Z34+AA34+AB34)/9</f>
        <v>-1.0055940586011962</v>
      </c>
    </row>
    <row r="35" spans="16:29" x14ac:dyDescent="0.3">
      <c r="P35" s="1">
        <v>2020</v>
      </c>
      <c r="Q35" s="6">
        <v>-0.55280916912861744</v>
      </c>
      <c r="R35" s="6">
        <v>-9.5307856499084131E-2</v>
      </c>
      <c r="S35" s="6">
        <v>0.37557047972517377</v>
      </c>
      <c r="T35" s="6">
        <v>-0.309047979619826</v>
      </c>
      <c r="U35" s="6">
        <v>-3.4183363599569194E-2</v>
      </c>
      <c r="V35" s="6">
        <v>-0.72688557868442283</v>
      </c>
      <c r="W35" s="6">
        <v>-4.4733163973855294E-2</v>
      </c>
      <c r="X35" s="6">
        <v>0.32997646176645223</v>
      </c>
      <c r="Y35" s="6">
        <v>0.50583793795933274</v>
      </c>
      <c r="Z35" s="6">
        <v>0.69086951885041803</v>
      </c>
      <c r="AA35" s="6">
        <v>0.57105005598882985</v>
      </c>
      <c r="AB35" s="6">
        <v>0.99211978930436884</v>
      </c>
      <c r="AC35" s="9">
        <f>(Q35+R35+T35+U35+V35+W35)/6</f>
        <v>-0.2938278519175625</v>
      </c>
    </row>
  </sheetData>
  <mergeCells count="2">
    <mergeCell ref="P12:AB12"/>
    <mergeCell ref="P25:AB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C1E21-DF7E-4960-BB34-0EE192A37173}">
  <dimension ref="A1:AC35"/>
  <sheetViews>
    <sheetView workbookViewId="0">
      <selection activeCell="N14" sqref="N14:N23"/>
    </sheetView>
  </sheetViews>
  <sheetFormatPr defaultRowHeight="14.4" x14ac:dyDescent="0.3"/>
  <cols>
    <col min="29" max="29" width="10.6640625" customWidth="1"/>
  </cols>
  <sheetData>
    <row r="1" spans="1:28" x14ac:dyDescent="0.3">
      <c r="A1" s="1" t="s">
        <v>0</v>
      </c>
      <c r="B1" s="1" t="s">
        <v>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x14ac:dyDescent="0.3">
      <c r="A2" s="1" t="s">
        <v>2</v>
      </c>
      <c r="B2" s="1">
        <v>-7.4921100000000003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8" x14ac:dyDescent="0.3">
      <c r="A3" s="1" t="s">
        <v>3</v>
      </c>
      <c r="B3" s="1">
        <v>111.03995999999999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x14ac:dyDescent="0.3">
      <c r="A4" s="1" t="s">
        <v>4</v>
      </c>
      <c r="B4" s="1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8" x14ac:dyDescent="0.3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8" x14ac:dyDescent="0.3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25</v>
      </c>
    </row>
    <row r="8" spans="1:28" x14ac:dyDescent="0.3">
      <c r="A8" s="1">
        <v>2005</v>
      </c>
      <c r="B8" s="1" t="s">
        <v>20</v>
      </c>
      <c r="C8" s="1" t="s">
        <v>20</v>
      </c>
      <c r="D8" s="1" t="s">
        <v>20</v>
      </c>
      <c r="E8" s="1" t="s">
        <v>20</v>
      </c>
      <c r="F8" s="1" t="s">
        <v>20</v>
      </c>
      <c r="G8" s="1" t="s">
        <v>20</v>
      </c>
      <c r="H8" s="1" t="s">
        <v>20</v>
      </c>
      <c r="I8" s="1" t="s">
        <v>20</v>
      </c>
      <c r="J8" s="1" t="s">
        <v>20</v>
      </c>
      <c r="K8" s="1" t="s">
        <v>20</v>
      </c>
      <c r="L8" s="1" t="s">
        <v>20</v>
      </c>
      <c r="M8" s="1" t="s">
        <v>20</v>
      </c>
      <c r="N8" s="1"/>
    </row>
    <row r="9" spans="1:28" x14ac:dyDescent="0.3">
      <c r="A9" s="1">
        <v>2006</v>
      </c>
      <c r="B9" s="1" t="s">
        <v>20</v>
      </c>
      <c r="C9" s="1" t="s">
        <v>20</v>
      </c>
      <c r="D9" s="1" t="s">
        <v>20</v>
      </c>
      <c r="E9" s="1" t="s">
        <v>20</v>
      </c>
      <c r="F9" s="1" t="s">
        <v>20</v>
      </c>
      <c r="G9" s="1" t="s">
        <v>20</v>
      </c>
      <c r="H9" s="1" t="s">
        <v>20</v>
      </c>
      <c r="I9" s="1" t="s">
        <v>20</v>
      </c>
      <c r="J9" s="1" t="s">
        <v>20</v>
      </c>
      <c r="K9" s="1" t="s">
        <v>20</v>
      </c>
      <c r="L9" s="1" t="s">
        <v>20</v>
      </c>
      <c r="M9" s="1" t="s">
        <v>20</v>
      </c>
      <c r="N9" s="1"/>
    </row>
    <row r="10" spans="1:28" x14ac:dyDescent="0.3">
      <c r="A10" s="1">
        <v>2007</v>
      </c>
      <c r="B10" s="1" t="s">
        <v>20</v>
      </c>
      <c r="C10" s="1">
        <v>319</v>
      </c>
      <c r="D10" s="1">
        <v>454</v>
      </c>
      <c r="E10" s="1">
        <v>438</v>
      </c>
      <c r="F10" s="1">
        <v>120</v>
      </c>
      <c r="G10" s="1">
        <v>211</v>
      </c>
      <c r="H10" s="1">
        <v>0</v>
      </c>
      <c r="I10" s="1">
        <v>0</v>
      </c>
      <c r="J10" s="1">
        <v>0</v>
      </c>
      <c r="K10" s="1">
        <v>90</v>
      </c>
      <c r="L10" s="1">
        <v>227</v>
      </c>
      <c r="M10" s="1">
        <v>823</v>
      </c>
      <c r="N10" s="1">
        <f>SUM(B10:M10)</f>
        <v>2682</v>
      </c>
    </row>
    <row r="11" spans="1:28" x14ac:dyDescent="0.3">
      <c r="A11" s="1">
        <v>2008</v>
      </c>
      <c r="B11" s="1">
        <v>235</v>
      </c>
      <c r="C11" s="1">
        <v>267</v>
      </c>
      <c r="D11" s="1">
        <v>569</v>
      </c>
      <c r="E11" s="1">
        <v>148</v>
      </c>
      <c r="F11" s="1">
        <v>44</v>
      </c>
      <c r="G11" s="1">
        <v>20</v>
      </c>
      <c r="H11" s="1">
        <v>0</v>
      </c>
      <c r="I11" s="1">
        <v>52</v>
      </c>
      <c r="J11" s="1">
        <v>0</v>
      </c>
      <c r="K11" s="1">
        <v>213</v>
      </c>
      <c r="L11" s="1">
        <v>414</v>
      </c>
      <c r="M11" s="1">
        <v>143</v>
      </c>
      <c r="N11" s="1">
        <f t="shared" ref="N11:N23" si="0">SUM(B11:M11)</f>
        <v>2105</v>
      </c>
    </row>
    <row r="12" spans="1:28" x14ac:dyDescent="0.3">
      <c r="A12" s="1">
        <v>2009</v>
      </c>
      <c r="B12" s="1">
        <v>579</v>
      </c>
      <c r="C12" s="1">
        <v>445</v>
      </c>
      <c r="D12" s="1">
        <v>333</v>
      </c>
      <c r="E12" s="1">
        <v>155</v>
      </c>
      <c r="F12" s="1">
        <v>284</v>
      </c>
      <c r="G12" s="1">
        <v>53</v>
      </c>
      <c r="H12" s="1">
        <v>0</v>
      </c>
      <c r="I12" s="1">
        <v>0</v>
      </c>
      <c r="J12" s="1">
        <v>27</v>
      </c>
      <c r="K12" s="1">
        <v>80</v>
      </c>
      <c r="L12" s="1">
        <v>304</v>
      </c>
      <c r="M12" s="1">
        <v>181</v>
      </c>
      <c r="N12" s="1">
        <f t="shared" si="0"/>
        <v>2441</v>
      </c>
      <c r="P12" s="11" t="s">
        <v>34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x14ac:dyDescent="0.3">
      <c r="A13" s="1">
        <v>2010</v>
      </c>
      <c r="B13" s="1">
        <v>328</v>
      </c>
      <c r="C13" s="1">
        <v>445</v>
      </c>
      <c r="D13" s="1">
        <v>571</v>
      </c>
      <c r="E13" s="1">
        <v>123</v>
      </c>
      <c r="F13" s="1">
        <v>443</v>
      </c>
      <c r="G13" s="1">
        <v>105</v>
      </c>
      <c r="H13" s="1">
        <v>44</v>
      </c>
      <c r="I13" s="1">
        <v>152</v>
      </c>
      <c r="J13" s="1">
        <v>224</v>
      </c>
      <c r="K13" s="1">
        <v>234</v>
      </c>
      <c r="L13" s="1">
        <v>374</v>
      </c>
      <c r="M13" s="1">
        <v>217</v>
      </c>
      <c r="N13" s="1">
        <f t="shared" si="0"/>
        <v>3260</v>
      </c>
      <c r="P13" s="3" t="s">
        <v>6</v>
      </c>
      <c r="Q13" s="3" t="s">
        <v>7</v>
      </c>
      <c r="R13" s="3" t="s">
        <v>8</v>
      </c>
      <c r="S13" s="3" t="s">
        <v>9</v>
      </c>
      <c r="T13" s="3" t="s">
        <v>10</v>
      </c>
      <c r="U13" s="3" t="s">
        <v>11</v>
      </c>
      <c r="V13" s="3" t="s">
        <v>12</v>
      </c>
      <c r="W13" s="3" t="s">
        <v>13</v>
      </c>
      <c r="X13" s="3" t="s">
        <v>14</v>
      </c>
      <c r="Y13" s="3" t="s">
        <v>15</v>
      </c>
      <c r="Z13" s="3" t="s">
        <v>16</v>
      </c>
      <c r="AA13" s="3" t="s">
        <v>17</v>
      </c>
      <c r="AB13" s="3" t="s">
        <v>18</v>
      </c>
    </row>
    <row r="14" spans="1:28" x14ac:dyDescent="0.3">
      <c r="A14" s="1">
        <v>2011</v>
      </c>
      <c r="B14" s="1">
        <v>301</v>
      </c>
      <c r="C14" s="1">
        <v>265</v>
      </c>
      <c r="D14" s="1">
        <v>499</v>
      </c>
      <c r="E14" s="1">
        <v>279</v>
      </c>
      <c r="F14" s="1">
        <v>338</v>
      </c>
      <c r="G14" s="1">
        <v>0</v>
      </c>
      <c r="H14" s="1">
        <v>64</v>
      </c>
      <c r="I14" s="1">
        <v>0</v>
      </c>
      <c r="J14" s="1">
        <v>57</v>
      </c>
      <c r="K14" s="1">
        <v>96</v>
      </c>
      <c r="L14" s="1">
        <v>227</v>
      </c>
      <c r="M14" s="1">
        <v>157</v>
      </c>
      <c r="N14" s="1">
        <f t="shared" si="0"/>
        <v>2283</v>
      </c>
      <c r="P14" s="3">
        <v>2011</v>
      </c>
      <c r="Q14" s="4">
        <f t="shared" ref="Q14:Q23" si="1">(L13+M13+B14)/3</f>
        <v>297.33333333333331</v>
      </c>
      <c r="R14" s="4">
        <f>(M13+B14+C14)/3</f>
        <v>261</v>
      </c>
      <c r="S14" s="4">
        <f t="shared" ref="S14:AB14" si="2">(B14+C14+D14)/3</f>
        <v>355</v>
      </c>
      <c r="T14" s="4">
        <f t="shared" si="2"/>
        <v>347.66666666666669</v>
      </c>
      <c r="U14" s="4">
        <f t="shared" si="2"/>
        <v>372</v>
      </c>
      <c r="V14" s="4">
        <f t="shared" si="2"/>
        <v>205.66666666666666</v>
      </c>
      <c r="W14" s="4">
        <f t="shared" si="2"/>
        <v>134</v>
      </c>
      <c r="X14" s="4">
        <f t="shared" si="2"/>
        <v>21.333333333333332</v>
      </c>
      <c r="Y14" s="4">
        <f t="shared" si="2"/>
        <v>40.333333333333336</v>
      </c>
      <c r="Z14" s="4">
        <f t="shared" si="2"/>
        <v>51</v>
      </c>
      <c r="AA14" s="4">
        <f t="shared" si="2"/>
        <v>126.66666666666667</v>
      </c>
      <c r="AB14" s="4">
        <f t="shared" si="2"/>
        <v>160</v>
      </c>
    </row>
    <row r="15" spans="1:28" x14ac:dyDescent="0.3">
      <c r="A15" s="1">
        <v>2012</v>
      </c>
      <c r="B15" s="1">
        <v>612</v>
      </c>
      <c r="C15" s="1">
        <v>344</v>
      </c>
      <c r="D15" s="1">
        <v>97</v>
      </c>
      <c r="E15" s="1">
        <v>156</v>
      </c>
      <c r="F15" s="1">
        <v>114</v>
      </c>
      <c r="G15" s="1">
        <v>49</v>
      </c>
      <c r="H15" s="1">
        <v>0</v>
      </c>
      <c r="I15" s="1">
        <v>0</v>
      </c>
      <c r="J15" s="1">
        <v>0</v>
      </c>
      <c r="K15" s="1">
        <v>79</v>
      </c>
      <c r="L15" s="1">
        <v>467</v>
      </c>
      <c r="M15" s="1">
        <v>341</v>
      </c>
      <c r="N15" s="1">
        <f t="shared" si="0"/>
        <v>2259</v>
      </c>
      <c r="P15" s="3">
        <v>2012</v>
      </c>
      <c r="Q15" s="4">
        <f t="shared" si="1"/>
        <v>332</v>
      </c>
      <c r="R15" s="4">
        <f>(M14+B15+C15)/3</f>
        <v>371</v>
      </c>
      <c r="S15" s="4">
        <f>(B15+C15+D15)/3</f>
        <v>351</v>
      </c>
      <c r="T15" s="4">
        <f>(C15+D15+E15)/3</f>
        <v>199</v>
      </c>
      <c r="U15" s="4">
        <f>(D15+E15+F15)/3</f>
        <v>122.33333333333333</v>
      </c>
      <c r="V15" s="4">
        <f>(E15+F15+G15)/3</f>
        <v>106.33333333333333</v>
      </c>
      <c r="W15" s="4">
        <f t="shared" ref="W15:X23" si="3">(F15+G15+H15)/3</f>
        <v>54.333333333333336</v>
      </c>
      <c r="X15" s="4">
        <f>(G15+H15+I15)/3</f>
        <v>16.333333333333332</v>
      </c>
      <c r="Y15" s="4">
        <f t="shared" ref="Y15:AB23" si="4">(H15+I15+J15)/3</f>
        <v>0</v>
      </c>
      <c r="Z15" s="4">
        <f t="shared" si="4"/>
        <v>26.333333333333332</v>
      </c>
      <c r="AA15" s="4">
        <f t="shared" si="4"/>
        <v>182</v>
      </c>
      <c r="AB15" s="4">
        <f t="shared" si="4"/>
        <v>295.66666666666669</v>
      </c>
    </row>
    <row r="16" spans="1:28" x14ac:dyDescent="0.3">
      <c r="A16" s="1">
        <v>2013</v>
      </c>
      <c r="B16" s="1">
        <v>428</v>
      </c>
      <c r="C16" s="1">
        <v>441</v>
      </c>
      <c r="D16" s="1">
        <v>277</v>
      </c>
      <c r="E16" s="1">
        <v>280</v>
      </c>
      <c r="F16" s="1">
        <v>126</v>
      </c>
      <c r="G16" s="1">
        <v>99</v>
      </c>
      <c r="H16" s="1">
        <v>301</v>
      </c>
      <c r="I16" s="1">
        <v>12</v>
      </c>
      <c r="J16" s="1">
        <v>0</v>
      </c>
      <c r="K16" s="1">
        <v>80</v>
      </c>
      <c r="L16" s="1">
        <v>157</v>
      </c>
      <c r="M16" s="1">
        <v>433</v>
      </c>
      <c r="N16" s="1">
        <f t="shared" si="0"/>
        <v>2634</v>
      </c>
      <c r="P16" s="3">
        <v>2013</v>
      </c>
      <c r="Q16" s="4">
        <f t="shared" si="1"/>
        <v>412</v>
      </c>
      <c r="R16" s="4">
        <f t="shared" ref="R16:R23" si="5">(M15+B16+C16)/3</f>
        <v>403.33333333333331</v>
      </c>
      <c r="S16" s="4">
        <f t="shared" ref="S16:V23" si="6">(B16+C16+D16)/3</f>
        <v>382</v>
      </c>
      <c r="T16" s="4">
        <f t="shared" si="6"/>
        <v>332.66666666666669</v>
      </c>
      <c r="U16" s="4">
        <f t="shared" si="6"/>
        <v>227.66666666666666</v>
      </c>
      <c r="V16" s="4">
        <f t="shared" si="6"/>
        <v>168.33333333333334</v>
      </c>
      <c r="W16" s="4">
        <f t="shared" si="3"/>
        <v>175.33333333333334</v>
      </c>
      <c r="X16" s="4">
        <f t="shared" si="3"/>
        <v>137.33333333333334</v>
      </c>
      <c r="Y16" s="4">
        <f t="shared" si="4"/>
        <v>104.33333333333333</v>
      </c>
      <c r="Z16" s="4">
        <f t="shared" si="4"/>
        <v>30.666666666666668</v>
      </c>
      <c r="AA16" s="4">
        <f t="shared" si="4"/>
        <v>79</v>
      </c>
      <c r="AB16" s="4">
        <f t="shared" si="4"/>
        <v>223.33333333333334</v>
      </c>
    </row>
    <row r="17" spans="1:29" x14ac:dyDescent="0.3">
      <c r="A17" s="1">
        <v>2014</v>
      </c>
      <c r="B17" s="1">
        <v>140</v>
      </c>
      <c r="C17" s="1">
        <v>159</v>
      </c>
      <c r="D17" s="1">
        <v>229</v>
      </c>
      <c r="E17" s="1">
        <v>321</v>
      </c>
      <c r="F17" s="1">
        <v>72</v>
      </c>
      <c r="G17" s="1">
        <v>102</v>
      </c>
      <c r="H17" s="1">
        <v>6</v>
      </c>
      <c r="I17" s="1">
        <v>2</v>
      </c>
      <c r="J17" s="1">
        <v>215</v>
      </c>
      <c r="K17" s="1">
        <v>27</v>
      </c>
      <c r="L17" s="1">
        <v>264</v>
      </c>
      <c r="M17" s="1">
        <v>279</v>
      </c>
      <c r="N17" s="1">
        <f t="shared" si="0"/>
        <v>1816</v>
      </c>
      <c r="P17" s="3">
        <v>2014</v>
      </c>
      <c r="Q17" s="4">
        <f t="shared" si="1"/>
        <v>243.33333333333334</v>
      </c>
      <c r="R17" s="4">
        <f t="shared" si="5"/>
        <v>244</v>
      </c>
      <c r="S17" s="4">
        <f t="shared" si="6"/>
        <v>176</v>
      </c>
      <c r="T17" s="4">
        <f t="shared" si="6"/>
        <v>236.33333333333334</v>
      </c>
      <c r="U17" s="4">
        <f t="shared" si="6"/>
        <v>207.33333333333334</v>
      </c>
      <c r="V17" s="4">
        <f t="shared" si="6"/>
        <v>165</v>
      </c>
      <c r="W17" s="4">
        <f t="shared" si="3"/>
        <v>60</v>
      </c>
      <c r="X17" s="4">
        <f t="shared" si="3"/>
        <v>36.666666666666664</v>
      </c>
      <c r="Y17" s="4">
        <f t="shared" si="4"/>
        <v>74.333333333333329</v>
      </c>
      <c r="Z17" s="4">
        <f t="shared" si="4"/>
        <v>81.333333333333329</v>
      </c>
      <c r="AA17" s="4">
        <f t="shared" si="4"/>
        <v>168.66666666666666</v>
      </c>
      <c r="AB17" s="4">
        <f t="shared" si="4"/>
        <v>190</v>
      </c>
    </row>
    <row r="18" spans="1:29" x14ac:dyDescent="0.3">
      <c r="A18" s="1">
        <v>2015</v>
      </c>
      <c r="B18" s="1">
        <v>202</v>
      </c>
      <c r="C18" s="1">
        <v>592</v>
      </c>
      <c r="D18" s="1">
        <v>592</v>
      </c>
      <c r="E18" s="1">
        <v>388</v>
      </c>
      <c r="F18" s="1">
        <v>107</v>
      </c>
      <c r="G18" s="1">
        <v>4</v>
      </c>
      <c r="H18" s="1">
        <v>0</v>
      </c>
      <c r="I18" s="1">
        <v>16</v>
      </c>
      <c r="J18" s="1">
        <v>0</v>
      </c>
      <c r="K18" s="1">
        <v>35</v>
      </c>
      <c r="L18" s="1">
        <v>219</v>
      </c>
      <c r="M18" s="1">
        <v>285</v>
      </c>
      <c r="N18" s="1">
        <f t="shared" si="0"/>
        <v>2440</v>
      </c>
      <c r="P18" s="3">
        <v>2015</v>
      </c>
      <c r="Q18" s="4">
        <f t="shared" si="1"/>
        <v>248.33333333333334</v>
      </c>
      <c r="R18" s="4">
        <f t="shared" si="5"/>
        <v>357.66666666666669</v>
      </c>
      <c r="S18" s="4">
        <f t="shared" si="6"/>
        <v>462</v>
      </c>
      <c r="T18" s="4">
        <f t="shared" si="6"/>
        <v>524</v>
      </c>
      <c r="U18" s="4">
        <f t="shared" si="6"/>
        <v>362.33333333333331</v>
      </c>
      <c r="V18" s="4">
        <f t="shared" si="6"/>
        <v>166.33333333333334</v>
      </c>
      <c r="W18" s="4">
        <f t="shared" si="3"/>
        <v>37</v>
      </c>
      <c r="X18" s="4">
        <f t="shared" si="3"/>
        <v>6.666666666666667</v>
      </c>
      <c r="Y18" s="4">
        <f t="shared" si="4"/>
        <v>5.333333333333333</v>
      </c>
      <c r="Z18" s="4">
        <f t="shared" si="4"/>
        <v>17</v>
      </c>
      <c r="AA18" s="4">
        <f t="shared" si="4"/>
        <v>84.666666666666671</v>
      </c>
      <c r="AB18" s="4">
        <f t="shared" si="4"/>
        <v>179.66666666666666</v>
      </c>
    </row>
    <row r="19" spans="1:29" x14ac:dyDescent="0.3">
      <c r="A19" s="1">
        <v>2016</v>
      </c>
      <c r="B19" s="1">
        <v>312</v>
      </c>
      <c r="C19" s="1">
        <v>666</v>
      </c>
      <c r="D19" s="1">
        <v>517</v>
      </c>
      <c r="E19" s="1">
        <v>189</v>
      </c>
      <c r="F19" s="1">
        <v>185</v>
      </c>
      <c r="G19" s="1">
        <v>367</v>
      </c>
      <c r="H19" s="1">
        <v>298</v>
      </c>
      <c r="I19" s="1">
        <v>122</v>
      </c>
      <c r="J19" s="1">
        <v>339</v>
      </c>
      <c r="K19" s="1">
        <v>222</v>
      </c>
      <c r="L19" s="1">
        <v>458</v>
      </c>
      <c r="M19" s="1">
        <v>172</v>
      </c>
      <c r="N19" s="1">
        <f t="shared" si="0"/>
        <v>3847</v>
      </c>
      <c r="P19" s="3">
        <v>2016</v>
      </c>
      <c r="Q19" s="4">
        <f t="shared" si="1"/>
        <v>272</v>
      </c>
      <c r="R19" s="4">
        <f t="shared" si="5"/>
        <v>421</v>
      </c>
      <c r="S19" s="4">
        <f t="shared" si="6"/>
        <v>498.33333333333331</v>
      </c>
      <c r="T19" s="4">
        <f t="shared" si="6"/>
        <v>457.33333333333331</v>
      </c>
      <c r="U19" s="4">
        <f t="shared" si="6"/>
        <v>297</v>
      </c>
      <c r="V19" s="4">
        <f t="shared" si="6"/>
        <v>247</v>
      </c>
      <c r="W19" s="4">
        <f t="shared" si="3"/>
        <v>283.33333333333331</v>
      </c>
      <c r="X19" s="4">
        <f t="shared" si="3"/>
        <v>262.33333333333331</v>
      </c>
      <c r="Y19" s="4">
        <f t="shared" si="4"/>
        <v>253</v>
      </c>
      <c r="Z19" s="4">
        <f t="shared" si="4"/>
        <v>227.66666666666666</v>
      </c>
      <c r="AA19" s="4">
        <f t="shared" si="4"/>
        <v>339.66666666666669</v>
      </c>
      <c r="AB19" s="4">
        <f t="shared" si="4"/>
        <v>284</v>
      </c>
    </row>
    <row r="20" spans="1:29" x14ac:dyDescent="0.3">
      <c r="A20" s="1">
        <v>2017</v>
      </c>
      <c r="B20" s="1">
        <v>421</v>
      </c>
      <c r="C20" s="1">
        <v>494</v>
      </c>
      <c r="D20" s="1">
        <v>219</v>
      </c>
      <c r="E20" s="1">
        <v>645</v>
      </c>
      <c r="F20" s="1">
        <v>127</v>
      </c>
      <c r="G20" s="1">
        <v>98</v>
      </c>
      <c r="H20" s="1">
        <v>23</v>
      </c>
      <c r="I20" s="1">
        <v>0</v>
      </c>
      <c r="J20" s="1">
        <v>4</v>
      </c>
      <c r="K20" s="1">
        <v>91</v>
      </c>
      <c r="L20" s="1">
        <v>352</v>
      </c>
      <c r="M20" s="1">
        <v>218</v>
      </c>
      <c r="N20" s="1">
        <f t="shared" si="0"/>
        <v>2692</v>
      </c>
      <c r="P20" s="3">
        <v>2017</v>
      </c>
      <c r="Q20" s="4">
        <f t="shared" si="1"/>
        <v>350.33333333333331</v>
      </c>
      <c r="R20" s="4">
        <f t="shared" si="5"/>
        <v>362.33333333333331</v>
      </c>
      <c r="S20" s="4">
        <f t="shared" si="6"/>
        <v>378</v>
      </c>
      <c r="T20" s="4">
        <f t="shared" si="6"/>
        <v>452.66666666666669</v>
      </c>
      <c r="U20" s="4">
        <f t="shared" si="6"/>
        <v>330.33333333333331</v>
      </c>
      <c r="V20" s="4">
        <f t="shared" si="6"/>
        <v>290</v>
      </c>
      <c r="W20" s="4">
        <f t="shared" si="3"/>
        <v>82.666666666666671</v>
      </c>
      <c r="X20" s="4">
        <f t="shared" si="3"/>
        <v>40.333333333333336</v>
      </c>
      <c r="Y20" s="4">
        <f t="shared" si="4"/>
        <v>9</v>
      </c>
      <c r="Z20" s="4">
        <f t="shared" si="4"/>
        <v>31.666666666666668</v>
      </c>
      <c r="AA20" s="4">
        <f t="shared" si="4"/>
        <v>149</v>
      </c>
      <c r="AB20" s="4">
        <f t="shared" si="4"/>
        <v>220.33333333333334</v>
      </c>
    </row>
    <row r="21" spans="1:29" x14ac:dyDescent="0.3">
      <c r="A21" s="1">
        <v>2018</v>
      </c>
      <c r="B21" s="1">
        <v>455</v>
      </c>
      <c r="C21" s="1">
        <v>330</v>
      </c>
      <c r="D21" s="1">
        <v>457</v>
      </c>
      <c r="E21" s="1">
        <v>125</v>
      </c>
      <c r="F21" s="1">
        <v>22</v>
      </c>
      <c r="G21" s="1">
        <v>6</v>
      </c>
      <c r="H21" s="1">
        <v>0</v>
      </c>
      <c r="I21" s="1">
        <v>0</v>
      </c>
      <c r="J21" s="1">
        <v>0</v>
      </c>
      <c r="K21" s="1">
        <v>27</v>
      </c>
      <c r="L21" s="1">
        <v>352</v>
      </c>
      <c r="M21" s="1">
        <v>181</v>
      </c>
      <c r="N21" s="1">
        <f t="shared" si="0"/>
        <v>1955</v>
      </c>
      <c r="P21" s="3">
        <v>2018</v>
      </c>
      <c r="Q21" s="4">
        <f t="shared" si="1"/>
        <v>341.66666666666669</v>
      </c>
      <c r="R21" s="4">
        <f t="shared" si="5"/>
        <v>334.33333333333331</v>
      </c>
      <c r="S21" s="4">
        <f t="shared" si="6"/>
        <v>414</v>
      </c>
      <c r="T21" s="4">
        <f t="shared" si="6"/>
        <v>304</v>
      </c>
      <c r="U21" s="4">
        <f t="shared" si="6"/>
        <v>201.33333333333334</v>
      </c>
      <c r="V21" s="4">
        <f t="shared" si="6"/>
        <v>51</v>
      </c>
      <c r="W21" s="4">
        <f t="shared" si="3"/>
        <v>9.3333333333333339</v>
      </c>
      <c r="X21" s="4">
        <f t="shared" si="3"/>
        <v>2</v>
      </c>
      <c r="Y21" s="4">
        <f t="shared" si="4"/>
        <v>0</v>
      </c>
      <c r="Z21" s="4">
        <f t="shared" si="4"/>
        <v>9</v>
      </c>
      <c r="AA21" s="4">
        <f t="shared" si="4"/>
        <v>126.33333333333333</v>
      </c>
      <c r="AB21" s="4">
        <f t="shared" si="4"/>
        <v>186.66666666666666</v>
      </c>
    </row>
    <row r="22" spans="1:29" x14ac:dyDescent="0.3">
      <c r="A22" s="1">
        <v>2019</v>
      </c>
      <c r="B22" s="1">
        <v>304</v>
      </c>
      <c r="C22" s="1">
        <v>287</v>
      </c>
      <c r="D22" s="1">
        <v>340</v>
      </c>
      <c r="E22" s="1">
        <v>173</v>
      </c>
      <c r="F22" s="1">
        <v>101</v>
      </c>
      <c r="G22" s="1">
        <v>0</v>
      </c>
      <c r="H22" s="1">
        <v>13</v>
      </c>
      <c r="I22" s="1">
        <v>0</v>
      </c>
      <c r="J22" s="1">
        <v>0</v>
      </c>
      <c r="K22" s="1">
        <v>16</v>
      </c>
      <c r="L22" s="1">
        <v>86</v>
      </c>
      <c r="M22" s="1">
        <v>496</v>
      </c>
      <c r="N22" s="1">
        <f t="shared" si="0"/>
        <v>1816</v>
      </c>
      <c r="P22" s="3">
        <v>2019</v>
      </c>
      <c r="Q22" s="4">
        <f t="shared" si="1"/>
        <v>279</v>
      </c>
      <c r="R22" s="4">
        <f t="shared" si="5"/>
        <v>257.33333333333331</v>
      </c>
      <c r="S22" s="4">
        <f t="shared" si="6"/>
        <v>310.33333333333331</v>
      </c>
      <c r="T22" s="4">
        <f t="shared" si="6"/>
        <v>266.66666666666669</v>
      </c>
      <c r="U22" s="4">
        <f t="shared" si="6"/>
        <v>204.66666666666666</v>
      </c>
      <c r="V22" s="4">
        <f t="shared" si="6"/>
        <v>91.333333333333329</v>
      </c>
      <c r="W22" s="4">
        <f t="shared" si="3"/>
        <v>38</v>
      </c>
      <c r="X22" s="4">
        <f t="shared" si="3"/>
        <v>4.333333333333333</v>
      </c>
      <c r="Y22" s="4">
        <f t="shared" si="4"/>
        <v>4.333333333333333</v>
      </c>
      <c r="Z22" s="4">
        <f t="shared" si="4"/>
        <v>5.333333333333333</v>
      </c>
      <c r="AA22" s="4">
        <f t="shared" si="4"/>
        <v>34</v>
      </c>
      <c r="AB22" s="4">
        <f t="shared" si="4"/>
        <v>199.33333333333334</v>
      </c>
    </row>
    <row r="23" spans="1:29" x14ac:dyDescent="0.3">
      <c r="A23" s="1">
        <v>2020</v>
      </c>
      <c r="B23" s="1">
        <v>424</v>
      </c>
      <c r="C23" s="1">
        <v>316</v>
      </c>
      <c r="D23" s="1">
        <v>371</v>
      </c>
      <c r="E23" s="1">
        <v>107</v>
      </c>
      <c r="F23" s="1">
        <v>224</v>
      </c>
      <c r="G23" s="1">
        <v>12</v>
      </c>
      <c r="H23" s="1">
        <v>11</v>
      </c>
      <c r="I23" s="1">
        <v>115</v>
      </c>
      <c r="J23" s="1">
        <v>8</v>
      </c>
      <c r="K23" s="1">
        <v>94</v>
      </c>
      <c r="L23" s="1">
        <v>167</v>
      </c>
      <c r="M23" s="1">
        <v>305</v>
      </c>
      <c r="N23" s="1">
        <f t="shared" si="0"/>
        <v>2154</v>
      </c>
      <c r="P23" s="3">
        <v>2020</v>
      </c>
      <c r="Q23" s="4">
        <f t="shared" si="1"/>
        <v>335.33333333333331</v>
      </c>
      <c r="R23" s="4">
        <f t="shared" si="5"/>
        <v>412</v>
      </c>
      <c r="S23" s="4">
        <f t="shared" si="6"/>
        <v>370.33333333333331</v>
      </c>
      <c r="T23" s="4">
        <f t="shared" si="6"/>
        <v>264.66666666666669</v>
      </c>
      <c r="U23" s="4">
        <f t="shared" si="6"/>
        <v>234</v>
      </c>
      <c r="V23" s="4">
        <f t="shared" si="6"/>
        <v>114.33333333333333</v>
      </c>
      <c r="W23" s="4">
        <f t="shared" si="3"/>
        <v>82.333333333333329</v>
      </c>
      <c r="X23" s="4">
        <f t="shared" si="3"/>
        <v>46</v>
      </c>
      <c r="Y23" s="4">
        <f t="shared" si="4"/>
        <v>44.666666666666664</v>
      </c>
      <c r="Z23" s="4">
        <f t="shared" si="4"/>
        <v>72.333333333333329</v>
      </c>
      <c r="AA23" s="4">
        <f t="shared" si="4"/>
        <v>89.666666666666671</v>
      </c>
      <c r="AB23" s="4">
        <f t="shared" si="4"/>
        <v>188.66666666666666</v>
      </c>
    </row>
    <row r="24" spans="1:29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>
        <v>2446.1428569999998</v>
      </c>
    </row>
    <row r="25" spans="1:29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P25" s="12" t="s">
        <v>35</v>
      </c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0" t="s">
        <v>36</v>
      </c>
    </row>
    <row r="26" spans="1:29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>
        <v>2446.14</v>
      </c>
      <c r="P26" s="1">
        <v>2011</v>
      </c>
      <c r="Q26" s="6">
        <v>-0.22929583749622906</v>
      </c>
      <c r="R26" s="6">
        <v>-1.2937224431049343</v>
      </c>
      <c r="S26" s="6">
        <v>-7.624614148048825E-2</v>
      </c>
      <c r="T26" s="6">
        <v>0.18896164928550707</v>
      </c>
      <c r="U26" s="6">
        <v>1.3828998274481417</v>
      </c>
      <c r="V26" s="6">
        <v>0.71482916436843735</v>
      </c>
      <c r="W26" s="6">
        <v>0.70962434984618616</v>
      </c>
      <c r="X26" s="6">
        <v>-0.28146264165640322</v>
      </c>
      <c r="Y26" s="6">
        <v>0.24086440167918766</v>
      </c>
      <c r="Z26" s="6">
        <v>0.24014737131779818</v>
      </c>
      <c r="AA26" s="6">
        <v>3.3077944868614484E-2</v>
      </c>
      <c r="AB26" s="6">
        <v>-1.3643737570709735</v>
      </c>
      <c r="AC26" s="9">
        <f>(T26+U26+V26+W26+Y26+Z26+AA26)/7</f>
        <v>0.5014863869734103</v>
      </c>
    </row>
    <row r="27" spans="1:29" x14ac:dyDescent="0.3">
      <c r="P27" s="1">
        <v>2012</v>
      </c>
      <c r="Q27" s="6">
        <v>0.46475856099048984</v>
      </c>
      <c r="R27" s="6">
        <v>0.48829057878982041</v>
      </c>
      <c r="S27" s="6">
        <v>-0.12053502809777239</v>
      </c>
      <c r="T27" s="6">
        <v>-1.5459385744210794</v>
      </c>
      <c r="U27" s="6">
        <v>-2.0037513545131711</v>
      </c>
      <c r="V27" s="6">
        <v>-0.68508115647427115</v>
      </c>
      <c r="W27" s="6">
        <v>-0.37137418022395496</v>
      </c>
      <c r="X27" s="6">
        <v>-0.43666330434352663</v>
      </c>
      <c r="Y27" s="6">
        <v>-0.84145671735478367</v>
      </c>
      <c r="Z27" s="6">
        <v>-0.35649839667585459</v>
      </c>
      <c r="AA27" s="6">
        <v>0.7072174702784646</v>
      </c>
      <c r="AB27" s="6">
        <v>1.8904119273487818</v>
      </c>
      <c r="AC27" s="9">
        <f>(S27+T27+U27+V27+W27+X27+Y27+Z27)/8</f>
        <v>-0.79516233901305178</v>
      </c>
    </row>
    <row r="28" spans="1:29" x14ac:dyDescent="0.3">
      <c r="P28" s="1">
        <v>2013</v>
      </c>
      <c r="Q28" s="6">
        <v>1.903445864748212</v>
      </c>
      <c r="R28" s="6">
        <v>0.94366412614985007</v>
      </c>
      <c r="S28" s="6">
        <v>0.21427278020128071</v>
      </c>
      <c r="T28" s="6">
        <v>4.0387570673602546E-2</v>
      </c>
      <c r="U28" s="6">
        <v>-0.26316184287677058</v>
      </c>
      <c r="V28" s="6">
        <v>0.25667834907162645</v>
      </c>
      <c r="W28" s="6">
        <v>1.1015669110341362</v>
      </c>
      <c r="X28" s="6">
        <v>1.226983388483263</v>
      </c>
      <c r="Y28" s="6">
        <v>0.9494293634494837</v>
      </c>
      <c r="Z28" s="6">
        <v>-0.22919992888573892</v>
      </c>
      <c r="AA28" s="6">
        <v>-0.73355761986266776</v>
      </c>
      <c r="AB28" s="6">
        <v>0.31945982656710648</v>
      </c>
      <c r="AC28" s="9">
        <f>(Q28+R28+S28+T28+V28+W28+X28+Y28+AB28)/9</f>
        <v>0.77287646448650682</v>
      </c>
    </row>
    <row r="29" spans="1:29" x14ac:dyDescent="0.3">
      <c r="P29" s="1">
        <v>2014</v>
      </c>
      <c r="Q29" s="6">
        <v>-1.4300133100900141</v>
      </c>
      <c r="R29" s="6">
        <v>-1.6126794587163569</v>
      </c>
      <c r="S29" s="6">
        <v>-2.543888895909193</v>
      </c>
      <c r="T29" s="6">
        <v>-1.0432977022784418</v>
      </c>
      <c r="U29" s="6">
        <v>-0.54736593493632735</v>
      </c>
      <c r="V29" s="6">
        <v>0.2126633509073943</v>
      </c>
      <c r="W29" s="6">
        <v>-0.26712557136028847</v>
      </c>
      <c r="X29" s="6">
        <v>6.9375569808439286E-2</v>
      </c>
      <c r="Y29" s="6">
        <v>0.66224349033099061</v>
      </c>
      <c r="Z29" s="6">
        <v>0.74562144080119164</v>
      </c>
      <c r="AA29" s="6">
        <v>0.55858844186869083</v>
      </c>
      <c r="AB29" s="6">
        <v>-0.51887302642012001</v>
      </c>
      <c r="AC29" s="9">
        <f>(Q29+R29+S29+T29+U29+W29+AB29)/7</f>
        <v>-1.1376062713872488</v>
      </c>
    </row>
    <row r="30" spans="1:29" x14ac:dyDescent="0.3">
      <c r="P30" s="1">
        <v>2015</v>
      </c>
      <c r="Q30" s="6">
        <v>-1.3116771750889269</v>
      </c>
      <c r="R30" s="6">
        <v>0.29298285248252909</v>
      </c>
      <c r="S30" s="6">
        <v>1.0041394922166078</v>
      </c>
      <c r="T30" s="6">
        <v>1.6869929857633674</v>
      </c>
      <c r="U30" s="6">
        <v>1.2873238116823147</v>
      </c>
      <c r="V30" s="6">
        <v>0.23033811229573464</v>
      </c>
      <c r="W30" s="6">
        <v>-0.74807254931859335</v>
      </c>
      <c r="X30" s="6">
        <v>-0.8910294376379736</v>
      </c>
      <c r="Y30" s="6">
        <v>-0.52971895026223792</v>
      </c>
      <c r="Z30" s="6">
        <v>-0.69372661316083462</v>
      </c>
      <c r="AA30" s="6">
        <v>-0.62786085929047775</v>
      </c>
      <c r="AB30" s="6">
        <v>-0.79915764424622449</v>
      </c>
      <c r="AC30" s="9">
        <f>(Q30+W30+X30+Y30+Z30+AA30+AB30)/7</f>
        <v>-0.80017760414360983</v>
      </c>
    </row>
    <row r="31" spans="1:29" x14ac:dyDescent="0.3">
      <c r="P31" s="1">
        <v>2016</v>
      </c>
      <c r="Q31" s="6">
        <v>-0.77235481985743648</v>
      </c>
      <c r="R31" s="6">
        <v>1.1823896141953152</v>
      </c>
      <c r="S31" s="6">
        <v>1.3333501026194954</v>
      </c>
      <c r="T31" s="6">
        <v>1.1662328085302072</v>
      </c>
      <c r="U31" s="6">
        <v>0.59313090442105443</v>
      </c>
      <c r="V31" s="6">
        <v>1.1626746569314652</v>
      </c>
      <c r="W31" s="6">
        <v>1.9057947566735098</v>
      </c>
      <c r="X31" s="6">
        <v>2.0360328278078339</v>
      </c>
      <c r="Y31" s="6">
        <v>1.9330581010220966</v>
      </c>
      <c r="Z31" s="6">
        <v>2.2172339221316224</v>
      </c>
      <c r="AA31" s="6">
        <v>2.0917902072637178</v>
      </c>
      <c r="AB31" s="6">
        <v>1.6555989105302951</v>
      </c>
      <c r="AC31" s="9">
        <f>(R31+S31+T31+U31+V31+W31+X31+Y31+Z31+AA31+AB31)/11</f>
        <v>1.5706624374660556</v>
      </c>
    </row>
    <row r="32" spans="1:29" x14ac:dyDescent="0.3">
      <c r="P32" s="1">
        <v>2017</v>
      </c>
      <c r="Q32" s="6">
        <v>0.81311655285427309</v>
      </c>
      <c r="R32" s="6">
        <v>0.36186376832126244</v>
      </c>
      <c r="S32" s="6">
        <v>0.17207420428421694</v>
      </c>
      <c r="T32" s="6">
        <v>1.1279761729851741</v>
      </c>
      <c r="U32" s="6">
        <v>0.95855017934201348</v>
      </c>
      <c r="V32" s="6">
        <v>1.5798373402938397</v>
      </c>
      <c r="W32" s="6">
        <v>9.1684110341152092E-2</v>
      </c>
      <c r="X32" s="6">
        <v>0.13700238332305892</v>
      </c>
      <c r="Y32" s="6">
        <v>-0.40076237795114733</v>
      </c>
      <c r="Z32" s="6">
        <v>-0.2016708218868728</v>
      </c>
      <c r="AA32" s="6">
        <v>0.32466029988931311</v>
      </c>
      <c r="AB32" s="6">
        <v>0.2475357231610269</v>
      </c>
      <c r="AC32" s="9">
        <f>(Q32+R32+S32+T32+U32+V32+W32+X32+AA32+AB32)/10</f>
        <v>0.58143007347953313</v>
      </c>
    </row>
    <row r="33" spans="16:29" x14ac:dyDescent="0.3">
      <c r="P33" s="1">
        <v>2018</v>
      </c>
      <c r="Q33" s="6">
        <v>0.6499611313127569</v>
      </c>
      <c r="R33" s="6">
        <v>-6.0174598792006595E-2</v>
      </c>
      <c r="S33" s="6">
        <v>0.54207167048002747</v>
      </c>
      <c r="T33" s="6">
        <v>-0.25649556602181889</v>
      </c>
      <c r="U33" s="6">
        <v>-0.63486696892670991</v>
      </c>
      <c r="V33" s="6">
        <v>-1.9442285200335521</v>
      </c>
      <c r="W33" s="6">
        <v>-1.829730067198349</v>
      </c>
      <c r="X33" s="6">
        <v>-1.386328908454515</v>
      </c>
      <c r="Y33" s="6">
        <v>-0.84145671735478367</v>
      </c>
      <c r="Z33" s="6">
        <v>-1.1213152884326671</v>
      </c>
      <c r="AA33" s="6">
        <v>2.8480811993588206E-2</v>
      </c>
      <c r="AB33" s="6">
        <v>-0.60812804262750753</v>
      </c>
      <c r="AC33" s="9">
        <f>(R33+T33+U33+V33+W33+X33+Y33+Z33+AB33)/9</f>
        <v>-0.96474718642687884</v>
      </c>
    </row>
    <row r="34" spans="16:29" x14ac:dyDescent="0.3">
      <c r="P34" s="1">
        <v>2019</v>
      </c>
      <c r="Q34" s="6">
        <v>-0.6189451864529838</v>
      </c>
      <c r="R34" s="6">
        <v>-1.3612954458898268</v>
      </c>
      <c r="S34" s="6">
        <v>-0.59212391998007052</v>
      </c>
      <c r="T34" s="6">
        <v>-0.67374300851424784</v>
      </c>
      <c r="U34" s="6">
        <v>-0.58603835536270688</v>
      </c>
      <c r="V34" s="6">
        <v>-0.96840425728201551</v>
      </c>
      <c r="W34" s="6">
        <v>-0.72322165688646989</v>
      </c>
      <c r="X34" s="6">
        <v>-1.0806950208212664</v>
      </c>
      <c r="Y34" s="6">
        <v>-0.5708569288712575</v>
      </c>
      <c r="Z34" s="6">
        <v>-1.4295967310999451</v>
      </c>
      <c r="AA34" s="6">
        <v>-1.8651956574226585</v>
      </c>
      <c r="AB34" s="6">
        <v>-0.27455544215462413</v>
      </c>
      <c r="AC34" s="9">
        <f>(Q34+R34+S34+T34+U34+V34+W34+X34+Y34+Z34+AA34+AB34)/12</f>
        <v>-0.89538930089483948</v>
      </c>
    </row>
    <row r="35" spans="16:29" x14ac:dyDescent="0.3">
      <c r="P35" s="1">
        <v>2020</v>
      </c>
      <c r="Q35" s="6">
        <v>0.52901219169897007</v>
      </c>
      <c r="R35" s="6">
        <v>1.0616180039642682</v>
      </c>
      <c r="S35" s="6">
        <v>9.039798085712869E-2</v>
      </c>
      <c r="T35" s="6">
        <v>-0.69719691632521852</v>
      </c>
      <c r="U35" s="6">
        <v>-0.17823256312102287</v>
      </c>
      <c r="V35" s="6">
        <v>-0.54520358102635846</v>
      </c>
      <c r="W35" s="6">
        <v>8.693088838584706E-2</v>
      </c>
      <c r="X35" s="6">
        <v>0.23363753437832591</v>
      </c>
      <c r="Y35" s="6">
        <v>0.30346139389728277</v>
      </c>
      <c r="Z35" s="6">
        <v>0.610876486403922</v>
      </c>
      <c r="AA35" s="6">
        <v>-0.53862585650042827</v>
      </c>
      <c r="AB35" s="6">
        <v>-0.55444563983599982</v>
      </c>
      <c r="AC35" s="9">
        <f>(Q35+R35+S35+W35+X35+Y35+Z35)/7</f>
        <v>0.4165620685122492</v>
      </c>
    </row>
  </sheetData>
  <mergeCells count="2">
    <mergeCell ref="P12:AB12"/>
    <mergeCell ref="P25:AB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B4220-160A-4807-B3D6-22D678D5C857}">
  <dimension ref="A1:AC35"/>
  <sheetViews>
    <sheetView topLeftCell="A7" workbookViewId="0">
      <selection activeCell="J30" sqref="J30"/>
    </sheetView>
  </sheetViews>
  <sheetFormatPr defaultRowHeight="14.4" x14ac:dyDescent="0.3"/>
  <cols>
    <col min="29" max="29" width="10.44140625" customWidth="1"/>
  </cols>
  <sheetData>
    <row r="1" spans="1:28" x14ac:dyDescent="0.3">
      <c r="A1" s="1" t="s">
        <v>0</v>
      </c>
      <c r="B1" s="1" t="s">
        <v>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x14ac:dyDescent="0.3">
      <c r="A2" s="1" t="s">
        <v>2</v>
      </c>
      <c r="B2" s="1">
        <v>-7.3945699999999999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8" x14ac:dyDescent="0.3">
      <c r="A3" s="1" t="s">
        <v>3</v>
      </c>
      <c r="B3" s="1">
        <v>111.06654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x14ac:dyDescent="0.3">
      <c r="A4" s="1" t="s">
        <v>4</v>
      </c>
      <c r="B4" s="1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8" x14ac:dyDescent="0.3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8" x14ac:dyDescent="0.3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25</v>
      </c>
    </row>
    <row r="8" spans="1:28" x14ac:dyDescent="0.3">
      <c r="A8" s="1">
        <v>2005</v>
      </c>
      <c r="B8" s="1" t="s">
        <v>20</v>
      </c>
      <c r="C8" s="1" t="s">
        <v>20</v>
      </c>
      <c r="D8" s="1" t="s">
        <v>20</v>
      </c>
      <c r="E8" s="1" t="s">
        <v>20</v>
      </c>
      <c r="F8" s="1" t="s">
        <v>20</v>
      </c>
      <c r="G8" s="1" t="s">
        <v>20</v>
      </c>
      <c r="H8" s="1" t="s">
        <v>20</v>
      </c>
      <c r="I8" s="1" t="s">
        <v>20</v>
      </c>
      <c r="J8" s="1" t="s">
        <v>20</v>
      </c>
      <c r="K8" s="1" t="s">
        <v>20</v>
      </c>
      <c r="L8" s="1" t="s">
        <v>20</v>
      </c>
      <c r="M8" s="1" t="s">
        <v>20</v>
      </c>
      <c r="N8" s="1"/>
    </row>
    <row r="9" spans="1:28" x14ac:dyDescent="0.3">
      <c r="A9" s="1">
        <v>2006</v>
      </c>
      <c r="B9" s="1" t="s">
        <v>20</v>
      </c>
      <c r="C9" s="1" t="s">
        <v>20</v>
      </c>
      <c r="D9" s="1" t="s">
        <v>20</v>
      </c>
      <c r="E9" s="1" t="s">
        <v>20</v>
      </c>
      <c r="F9" s="1" t="s">
        <v>20</v>
      </c>
      <c r="G9" s="1" t="s">
        <v>20</v>
      </c>
      <c r="H9" s="1" t="s">
        <v>20</v>
      </c>
      <c r="I9" s="1" t="s">
        <v>20</v>
      </c>
      <c r="J9" s="1" t="s">
        <v>20</v>
      </c>
      <c r="K9" s="1" t="s">
        <v>20</v>
      </c>
      <c r="L9" s="1" t="s">
        <v>20</v>
      </c>
      <c r="M9" s="1">
        <v>272</v>
      </c>
      <c r="N9" s="1"/>
    </row>
    <row r="10" spans="1:28" x14ac:dyDescent="0.3">
      <c r="A10" s="1">
        <v>2007</v>
      </c>
      <c r="B10" s="1">
        <v>95</v>
      </c>
      <c r="C10" s="1">
        <v>389</v>
      </c>
      <c r="D10" s="1">
        <v>430</v>
      </c>
      <c r="E10" s="1">
        <v>436</v>
      </c>
      <c r="F10" s="1">
        <v>64</v>
      </c>
      <c r="G10" s="1">
        <v>10</v>
      </c>
      <c r="H10" s="1">
        <v>0</v>
      </c>
      <c r="I10" s="1">
        <v>0</v>
      </c>
      <c r="J10" s="1">
        <v>0</v>
      </c>
      <c r="K10" s="1" t="s">
        <v>20</v>
      </c>
      <c r="L10" s="1" t="s">
        <v>20</v>
      </c>
      <c r="M10" s="1">
        <v>670</v>
      </c>
      <c r="N10" s="1">
        <f>SUM(B10:M10)</f>
        <v>2094</v>
      </c>
    </row>
    <row r="11" spans="1:28" x14ac:dyDescent="0.3">
      <c r="A11" s="1">
        <v>2008</v>
      </c>
      <c r="B11" s="1">
        <v>298</v>
      </c>
      <c r="C11" s="1">
        <v>302</v>
      </c>
      <c r="D11" s="1">
        <v>476</v>
      </c>
      <c r="E11" s="1">
        <v>72</v>
      </c>
      <c r="F11" s="1">
        <v>86</v>
      </c>
      <c r="G11" s="1">
        <v>13</v>
      </c>
      <c r="H11" s="1">
        <v>0</v>
      </c>
      <c r="I11" s="1">
        <v>74</v>
      </c>
      <c r="J11" s="1">
        <v>12</v>
      </c>
      <c r="K11" s="1">
        <v>253</v>
      </c>
      <c r="L11" s="1">
        <v>394</v>
      </c>
      <c r="M11" s="1">
        <v>74</v>
      </c>
      <c r="N11" s="1">
        <f t="shared" ref="N11:N23" si="0">SUM(B11:M11)</f>
        <v>2054</v>
      </c>
    </row>
    <row r="12" spans="1:28" x14ac:dyDescent="0.3">
      <c r="A12" s="1">
        <v>2009</v>
      </c>
      <c r="B12" s="1">
        <v>423</v>
      </c>
      <c r="C12" s="1">
        <v>410</v>
      </c>
      <c r="D12" s="1">
        <v>229</v>
      </c>
      <c r="E12" s="1">
        <v>308</v>
      </c>
      <c r="F12" s="1">
        <v>170</v>
      </c>
      <c r="G12" s="1">
        <v>37</v>
      </c>
      <c r="H12" s="1">
        <v>0</v>
      </c>
      <c r="I12" s="1">
        <v>0</v>
      </c>
      <c r="J12" s="1">
        <v>56</v>
      </c>
      <c r="K12" s="1">
        <v>134</v>
      </c>
      <c r="L12" s="1">
        <v>135</v>
      </c>
      <c r="M12" s="1">
        <v>104</v>
      </c>
      <c r="N12" s="1">
        <f t="shared" si="0"/>
        <v>2006</v>
      </c>
      <c r="P12" s="11" t="s">
        <v>34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x14ac:dyDescent="0.3">
      <c r="A13" s="1">
        <v>2010</v>
      </c>
      <c r="B13" s="1">
        <v>288</v>
      </c>
      <c r="C13" s="1">
        <v>408</v>
      </c>
      <c r="D13" s="1">
        <v>660</v>
      </c>
      <c r="E13" s="1">
        <v>228</v>
      </c>
      <c r="F13" s="1">
        <v>383</v>
      </c>
      <c r="G13" s="1">
        <v>108</v>
      </c>
      <c r="H13" s="1">
        <v>51</v>
      </c>
      <c r="I13" s="1">
        <v>98</v>
      </c>
      <c r="J13" s="1">
        <v>128</v>
      </c>
      <c r="K13" s="1">
        <v>458</v>
      </c>
      <c r="L13" s="1">
        <v>333</v>
      </c>
      <c r="M13" s="1">
        <v>174</v>
      </c>
      <c r="N13" s="1">
        <f t="shared" si="0"/>
        <v>3317</v>
      </c>
      <c r="P13" s="3" t="s">
        <v>6</v>
      </c>
      <c r="Q13" s="3" t="s">
        <v>7</v>
      </c>
      <c r="R13" s="3" t="s">
        <v>8</v>
      </c>
      <c r="S13" s="3" t="s">
        <v>9</v>
      </c>
      <c r="T13" s="3" t="s">
        <v>10</v>
      </c>
      <c r="U13" s="3" t="s">
        <v>11</v>
      </c>
      <c r="V13" s="3" t="s">
        <v>12</v>
      </c>
      <c r="W13" s="3" t="s">
        <v>13</v>
      </c>
      <c r="X13" s="3" t="s">
        <v>14</v>
      </c>
      <c r="Y13" s="3" t="s">
        <v>15</v>
      </c>
      <c r="Z13" s="3" t="s">
        <v>16</v>
      </c>
      <c r="AA13" s="3" t="s">
        <v>17</v>
      </c>
      <c r="AB13" s="3" t="s">
        <v>18</v>
      </c>
    </row>
    <row r="14" spans="1:28" x14ac:dyDescent="0.3">
      <c r="A14" s="1">
        <v>2011</v>
      </c>
      <c r="B14" s="1">
        <v>249</v>
      </c>
      <c r="C14" s="1">
        <v>52</v>
      </c>
      <c r="D14" s="1">
        <v>310</v>
      </c>
      <c r="E14" s="1">
        <v>203</v>
      </c>
      <c r="F14" s="1">
        <v>207</v>
      </c>
      <c r="G14" s="1">
        <v>26</v>
      </c>
      <c r="H14" s="1">
        <v>24</v>
      </c>
      <c r="I14" s="1">
        <v>0</v>
      </c>
      <c r="J14" s="1">
        <v>0</v>
      </c>
      <c r="K14" s="1">
        <v>139</v>
      </c>
      <c r="L14" s="1">
        <v>337</v>
      </c>
      <c r="M14" s="1">
        <v>363</v>
      </c>
      <c r="N14" s="1">
        <f t="shared" si="0"/>
        <v>1910</v>
      </c>
      <c r="P14" s="3">
        <v>2011</v>
      </c>
      <c r="Q14" s="4">
        <f t="shared" ref="Q14:Q23" si="1">(L13+M13+B14)/3</f>
        <v>252</v>
      </c>
      <c r="R14" s="4">
        <f>(M13+B14+C14)/3</f>
        <v>158.33333333333334</v>
      </c>
      <c r="S14" s="4">
        <f t="shared" ref="S14:AB14" si="2">(B14+C14+D14)/3</f>
        <v>203.66666666666666</v>
      </c>
      <c r="T14" s="4">
        <f t="shared" si="2"/>
        <v>188.33333333333334</v>
      </c>
      <c r="U14" s="4">
        <f t="shared" si="2"/>
        <v>240</v>
      </c>
      <c r="V14" s="4">
        <f t="shared" si="2"/>
        <v>145.33333333333334</v>
      </c>
      <c r="W14" s="4">
        <f t="shared" si="2"/>
        <v>85.666666666666671</v>
      </c>
      <c r="X14" s="4">
        <f t="shared" si="2"/>
        <v>16.666666666666668</v>
      </c>
      <c r="Y14" s="4">
        <f t="shared" si="2"/>
        <v>8</v>
      </c>
      <c r="Z14" s="4">
        <f t="shared" si="2"/>
        <v>46.333333333333336</v>
      </c>
      <c r="AA14" s="4">
        <f t="shared" si="2"/>
        <v>158.66666666666666</v>
      </c>
      <c r="AB14" s="4">
        <f t="shared" si="2"/>
        <v>279.66666666666669</v>
      </c>
    </row>
    <row r="15" spans="1:28" x14ac:dyDescent="0.3">
      <c r="A15" s="1">
        <v>2012</v>
      </c>
      <c r="B15" s="1">
        <v>507</v>
      </c>
      <c r="C15" s="1">
        <v>159</v>
      </c>
      <c r="D15" s="1">
        <v>264</v>
      </c>
      <c r="E15" s="1">
        <v>72</v>
      </c>
      <c r="F15" s="1">
        <v>34</v>
      </c>
      <c r="G15" s="1">
        <v>39</v>
      </c>
      <c r="H15" s="1">
        <v>0</v>
      </c>
      <c r="I15" s="1">
        <v>0</v>
      </c>
      <c r="J15" s="1">
        <v>0</v>
      </c>
      <c r="K15" s="1">
        <v>51</v>
      </c>
      <c r="L15" s="1">
        <v>388</v>
      </c>
      <c r="M15" s="1">
        <v>135</v>
      </c>
      <c r="N15" s="1">
        <f t="shared" si="0"/>
        <v>1649</v>
      </c>
      <c r="P15" s="3">
        <v>2012</v>
      </c>
      <c r="Q15" s="4">
        <f t="shared" si="1"/>
        <v>402.33333333333331</v>
      </c>
      <c r="R15" s="4">
        <f>(M14+B15+C15)/3</f>
        <v>343</v>
      </c>
      <c r="S15" s="4">
        <f>(B15+C15+D15)/3</f>
        <v>310</v>
      </c>
      <c r="T15" s="4">
        <f>(C15+D15+E15)/3</f>
        <v>165</v>
      </c>
      <c r="U15" s="4">
        <f>(D15+E15+F15)/3</f>
        <v>123.33333333333333</v>
      </c>
      <c r="V15" s="4">
        <f>(E15+F15+G15)/3</f>
        <v>48.333333333333336</v>
      </c>
      <c r="W15" s="4">
        <f t="shared" ref="W15:X23" si="3">(F15+G15+H15)/3</f>
        <v>24.333333333333332</v>
      </c>
      <c r="X15" s="4">
        <f>(G15+H15+I15)/3</f>
        <v>13</v>
      </c>
      <c r="Y15" s="4">
        <f t="shared" ref="Y15:AB23" si="4">(H15+I15+J15)/3</f>
        <v>0</v>
      </c>
      <c r="Z15" s="4">
        <f t="shared" si="4"/>
        <v>17</v>
      </c>
      <c r="AA15" s="4">
        <f t="shared" si="4"/>
        <v>146.33333333333334</v>
      </c>
      <c r="AB15" s="4">
        <f t="shared" si="4"/>
        <v>191.33333333333334</v>
      </c>
    </row>
    <row r="16" spans="1:28" x14ac:dyDescent="0.3">
      <c r="A16" s="1">
        <v>2013</v>
      </c>
      <c r="B16" s="1">
        <v>307</v>
      </c>
      <c r="C16" s="1">
        <v>260</v>
      </c>
      <c r="D16" s="1">
        <v>246</v>
      </c>
      <c r="E16" s="1">
        <v>490</v>
      </c>
      <c r="F16" s="1">
        <v>112</v>
      </c>
      <c r="G16" s="1">
        <v>49</v>
      </c>
      <c r="H16" s="1">
        <v>116</v>
      </c>
      <c r="I16" s="1">
        <v>0</v>
      </c>
      <c r="J16" s="1">
        <v>0</v>
      </c>
      <c r="K16" s="1">
        <v>82</v>
      </c>
      <c r="L16" s="1">
        <v>80</v>
      </c>
      <c r="M16" s="1">
        <v>210</v>
      </c>
      <c r="N16" s="1">
        <f t="shared" si="0"/>
        <v>1952</v>
      </c>
      <c r="P16" s="3">
        <v>2013</v>
      </c>
      <c r="Q16" s="4">
        <f t="shared" si="1"/>
        <v>276.66666666666669</v>
      </c>
      <c r="R16" s="4">
        <f t="shared" ref="R16:R23" si="5">(M15+B16+C16)/3</f>
        <v>234</v>
      </c>
      <c r="S16" s="4">
        <f t="shared" ref="S16:V23" si="6">(B16+C16+D16)/3</f>
        <v>271</v>
      </c>
      <c r="T16" s="4">
        <f t="shared" si="6"/>
        <v>332</v>
      </c>
      <c r="U16" s="4">
        <f t="shared" si="6"/>
        <v>282.66666666666669</v>
      </c>
      <c r="V16" s="4">
        <f t="shared" si="6"/>
        <v>217</v>
      </c>
      <c r="W16" s="4">
        <f t="shared" si="3"/>
        <v>92.333333333333329</v>
      </c>
      <c r="X16" s="4">
        <f t="shared" si="3"/>
        <v>55</v>
      </c>
      <c r="Y16" s="4">
        <f t="shared" si="4"/>
        <v>38.666666666666664</v>
      </c>
      <c r="Z16" s="4">
        <f t="shared" si="4"/>
        <v>27.333333333333332</v>
      </c>
      <c r="AA16" s="4">
        <f t="shared" si="4"/>
        <v>54</v>
      </c>
      <c r="AB16" s="4">
        <f t="shared" si="4"/>
        <v>124</v>
      </c>
    </row>
    <row r="17" spans="1:29" x14ac:dyDescent="0.3">
      <c r="A17" s="1">
        <v>2014</v>
      </c>
      <c r="B17" s="1">
        <v>133</v>
      </c>
      <c r="C17" s="1">
        <v>157</v>
      </c>
      <c r="D17" s="1">
        <v>138</v>
      </c>
      <c r="E17" s="1">
        <v>159</v>
      </c>
      <c r="F17" s="1">
        <v>78</v>
      </c>
      <c r="G17" s="1">
        <v>123</v>
      </c>
      <c r="H17" s="1">
        <v>34</v>
      </c>
      <c r="I17" s="1">
        <v>0</v>
      </c>
      <c r="J17" s="1">
        <v>0</v>
      </c>
      <c r="K17" s="1">
        <v>17</v>
      </c>
      <c r="L17" s="1">
        <v>409</v>
      </c>
      <c r="M17" s="1">
        <v>247</v>
      </c>
      <c r="N17" s="1">
        <f t="shared" si="0"/>
        <v>1495</v>
      </c>
      <c r="P17" s="3">
        <v>2014</v>
      </c>
      <c r="Q17" s="4">
        <f t="shared" si="1"/>
        <v>141</v>
      </c>
      <c r="R17" s="4">
        <f t="shared" si="5"/>
        <v>166.66666666666666</v>
      </c>
      <c r="S17" s="4">
        <f t="shared" si="6"/>
        <v>142.66666666666666</v>
      </c>
      <c r="T17" s="4">
        <f t="shared" si="6"/>
        <v>151.33333333333334</v>
      </c>
      <c r="U17" s="4">
        <f t="shared" si="6"/>
        <v>125</v>
      </c>
      <c r="V17" s="4">
        <f t="shared" si="6"/>
        <v>120</v>
      </c>
      <c r="W17" s="4">
        <f t="shared" si="3"/>
        <v>78.333333333333329</v>
      </c>
      <c r="X17" s="4">
        <f t="shared" si="3"/>
        <v>52.333333333333336</v>
      </c>
      <c r="Y17" s="4">
        <f t="shared" si="4"/>
        <v>11.333333333333334</v>
      </c>
      <c r="Z17" s="4">
        <f t="shared" si="4"/>
        <v>5.666666666666667</v>
      </c>
      <c r="AA17" s="4">
        <f t="shared" si="4"/>
        <v>142</v>
      </c>
      <c r="AB17" s="4">
        <f t="shared" si="4"/>
        <v>224.33333333333334</v>
      </c>
    </row>
    <row r="18" spans="1:29" x14ac:dyDescent="0.3">
      <c r="A18" s="1">
        <v>2015</v>
      </c>
      <c r="B18" s="1">
        <v>152</v>
      </c>
      <c r="C18" s="1">
        <v>683</v>
      </c>
      <c r="D18" s="1">
        <v>324</v>
      </c>
      <c r="E18" s="1">
        <v>351</v>
      </c>
      <c r="F18" s="1">
        <v>703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124</v>
      </c>
      <c r="M18" s="1">
        <v>81</v>
      </c>
      <c r="N18" s="1">
        <f t="shared" si="0"/>
        <v>2418</v>
      </c>
      <c r="P18" s="3">
        <v>2015</v>
      </c>
      <c r="Q18" s="4">
        <f t="shared" si="1"/>
        <v>269.33333333333331</v>
      </c>
      <c r="R18" s="4">
        <f t="shared" si="5"/>
        <v>360.66666666666669</v>
      </c>
      <c r="S18" s="4">
        <f t="shared" si="6"/>
        <v>386.33333333333331</v>
      </c>
      <c r="T18" s="4">
        <f t="shared" si="6"/>
        <v>452.66666666666669</v>
      </c>
      <c r="U18" s="4">
        <f t="shared" si="6"/>
        <v>459.33333333333331</v>
      </c>
      <c r="V18" s="4">
        <f t="shared" si="6"/>
        <v>351.33333333333331</v>
      </c>
      <c r="W18" s="4">
        <f t="shared" si="3"/>
        <v>234.33333333333334</v>
      </c>
      <c r="X18" s="4">
        <f t="shared" si="3"/>
        <v>0</v>
      </c>
      <c r="Y18" s="4">
        <f t="shared" si="4"/>
        <v>0</v>
      </c>
      <c r="Z18" s="4">
        <f t="shared" si="4"/>
        <v>0</v>
      </c>
      <c r="AA18" s="4">
        <f t="shared" si="4"/>
        <v>41.333333333333336</v>
      </c>
      <c r="AB18" s="4">
        <f t="shared" si="4"/>
        <v>68.333333333333329</v>
      </c>
    </row>
    <row r="19" spans="1:29" x14ac:dyDescent="0.3">
      <c r="A19" s="1">
        <v>2016</v>
      </c>
      <c r="B19" s="1">
        <v>113</v>
      </c>
      <c r="C19" s="1">
        <v>359</v>
      </c>
      <c r="D19" s="1">
        <v>92</v>
      </c>
      <c r="E19" s="1">
        <v>238</v>
      </c>
      <c r="F19" s="1">
        <v>117</v>
      </c>
      <c r="G19" s="1">
        <v>178</v>
      </c>
      <c r="H19" s="1">
        <v>247</v>
      </c>
      <c r="I19" s="1">
        <v>32</v>
      </c>
      <c r="J19" s="1">
        <v>140</v>
      </c>
      <c r="K19" s="1">
        <v>266</v>
      </c>
      <c r="L19" s="1">
        <v>401</v>
      </c>
      <c r="M19" s="1">
        <v>144</v>
      </c>
      <c r="N19" s="1">
        <f t="shared" si="0"/>
        <v>2327</v>
      </c>
      <c r="P19" s="3">
        <v>2016</v>
      </c>
      <c r="Q19" s="4">
        <f t="shared" si="1"/>
        <v>106</v>
      </c>
      <c r="R19" s="4">
        <f t="shared" si="5"/>
        <v>184.33333333333334</v>
      </c>
      <c r="S19" s="4">
        <f t="shared" si="6"/>
        <v>188</v>
      </c>
      <c r="T19" s="4">
        <f t="shared" si="6"/>
        <v>229.66666666666666</v>
      </c>
      <c r="U19" s="4">
        <f t="shared" si="6"/>
        <v>149</v>
      </c>
      <c r="V19" s="4">
        <f t="shared" si="6"/>
        <v>177.66666666666666</v>
      </c>
      <c r="W19" s="4">
        <f t="shared" si="3"/>
        <v>180.66666666666666</v>
      </c>
      <c r="X19" s="4">
        <f t="shared" si="3"/>
        <v>152.33333333333334</v>
      </c>
      <c r="Y19" s="4">
        <f t="shared" si="4"/>
        <v>139.66666666666666</v>
      </c>
      <c r="Z19" s="4">
        <f t="shared" si="4"/>
        <v>146</v>
      </c>
      <c r="AA19" s="4">
        <f t="shared" si="4"/>
        <v>269</v>
      </c>
      <c r="AB19" s="4">
        <f t="shared" si="4"/>
        <v>270.33333333333331</v>
      </c>
    </row>
    <row r="20" spans="1:29" x14ac:dyDescent="0.3">
      <c r="A20" s="1">
        <v>2017</v>
      </c>
      <c r="B20" s="1">
        <v>274</v>
      </c>
      <c r="C20" s="1">
        <v>513</v>
      </c>
      <c r="D20" s="1">
        <v>280</v>
      </c>
      <c r="E20" s="1">
        <v>237</v>
      </c>
      <c r="F20" s="1">
        <v>108</v>
      </c>
      <c r="G20" s="1">
        <v>13</v>
      </c>
      <c r="H20" s="1">
        <v>29</v>
      </c>
      <c r="I20" s="1">
        <v>0</v>
      </c>
      <c r="J20" s="1">
        <v>33</v>
      </c>
      <c r="K20" s="1">
        <v>138</v>
      </c>
      <c r="L20" s="1">
        <v>121</v>
      </c>
      <c r="M20" s="1">
        <v>211</v>
      </c>
      <c r="N20" s="1">
        <f t="shared" si="0"/>
        <v>1957</v>
      </c>
      <c r="P20" s="3">
        <v>2017</v>
      </c>
      <c r="Q20" s="4">
        <f t="shared" si="1"/>
        <v>273</v>
      </c>
      <c r="R20" s="4">
        <f t="shared" si="5"/>
        <v>310.33333333333331</v>
      </c>
      <c r="S20" s="4">
        <f t="shared" si="6"/>
        <v>355.66666666666669</v>
      </c>
      <c r="T20" s="4">
        <f t="shared" si="6"/>
        <v>343.33333333333331</v>
      </c>
      <c r="U20" s="4">
        <f t="shared" si="6"/>
        <v>208.33333333333334</v>
      </c>
      <c r="V20" s="4">
        <f t="shared" si="6"/>
        <v>119.33333333333333</v>
      </c>
      <c r="W20" s="4">
        <f t="shared" si="3"/>
        <v>50</v>
      </c>
      <c r="X20" s="4">
        <f t="shared" si="3"/>
        <v>14</v>
      </c>
      <c r="Y20" s="4">
        <f t="shared" si="4"/>
        <v>20.666666666666668</v>
      </c>
      <c r="Z20" s="4">
        <f t="shared" si="4"/>
        <v>57</v>
      </c>
      <c r="AA20" s="4">
        <f t="shared" si="4"/>
        <v>97.333333333333329</v>
      </c>
      <c r="AB20" s="4">
        <f t="shared" si="4"/>
        <v>156.66666666666666</v>
      </c>
    </row>
    <row r="21" spans="1:29" x14ac:dyDescent="0.3">
      <c r="A21" s="1">
        <v>2018</v>
      </c>
      <c r="B21" s="1">
        <v>340</v>
      </c>
      <c r="C21" s="1">
        <v>221</v>
      </c>
      <c r="D21" s="1">
        <v>135</v>
      </c>
      <c r="E21" s="1">
        <v>143</v>
      </c>
      <c r="F21" s="1">
        <v>38</v>
      </c>
      <c r="G21" s="1">
        <v>0</v>
      </c>
      <c r="H21" s="1">
        <v>0</v>
      </c>
      <c r="I21" s="1">
        <v>0</v>
      </c>
      <c r="J21" s="1">
        <v>0</v>
      </c>
      <c r="K21" s="1">
        <v>39</v>
      </c>
      <c r="L21" s="1">
        <v>291</v>
      </c>
      <c r="M21" s="1">
        <v>101</v>
      </c>
      <c r="N21" s="1">
        <f t="shared" si="0"/>
        <v>1308</v>
      </c>
      <c r="P21" s="3">
        <v>2018</v>
      </c>
      <c r="Q21" s="4">
        <f t="shared" si="1"/>
        <v>224</v>
      </c>
      <c r="R21" s="4">
        <f t="shared" si="5"/>
        <v>257.33333333333331</v>
      </c>
      <c r="S21" s="4">
        <f t="shared" si="6"/>
        <v>232</v>
      </c>
      <c r="T21" s="4">
        <f t="shared" si="6"/>
        <v>166.33333333333334</v>
      </c>
      <c r="U21" s="4">
        <f t="shared" si="6"/>
        <v>105.33333333333333</v>
      </c>
      <c r="V21" s="4">
        <f t="shared" si="6"/>
        <v>60.333333333333336</v>
      </c>
      <c r="W21" s="4">
        <f t="shared" si="3"/>
        <v>12.666666666666666</v>
      </c>
      <c r="X21" s="4">
        <f t="shared" si="3"/>
        <v>0</v>
      </c>
      <c r="Y21" s="4">
        <f t="shared" si="4"/>
        <v>0</v>
      </c>
      <c r="Z21" s="4">
        <f t="shared" si="4"/>
        <v>13</v>
      </c>
      <c r="AA21" s="4">
        <f t="shared" si="4"/>
        <v>110</v>
      </c>
      <c r="AB21" s="4">
        <f t="shared" si="4"/>
        <v>143.66666666666666</v>
      </c>
    </row>
    <row r="22" spans="1:29" x14ac:dyDescent="0.3">
      <c r="A22" s="1">
        <v>2019</v>
      </c>
      <c r="B22" s="1">
        <v>130</v>
      </c>
      <c r="C22" s="1">
        <v>78</v>
      </c>
      <c r="D22" s="1">
        <v>332</v>
      </c>
      <c r="E22" s="1">
        <v>190</v>
      </c>
      <c r="F22" s="1">
        <v>24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45</v>
      </c>
      <c r="M22" s="1">
        <v>344</v>
      </c>
      <c r="N22" s="1">
        <f t="shared" si="0"/>
        <v>1143</v>
      </c>
      <c r="P22" s="3">
        <v>2019</v>
      </c>
      <c r="Q22" s="4">
        <f t="shared" si="1"/>
        <v>174</v>
      </c>
      <c r="R22" s="4">
        <f t="shared" si="5"/>
        <v>103</v>
      </c>
      <c r="S22" s="4">
        <f t="shared" si="6"/>
        <v>180</v>
      </c>
      <c r="T22" s="4">
        <f t="shared" si="6"/>
        <v>200</v>
      </c>
      <c r="U22" s="4">
        <f t="shared" si="6"/>
        <v>182</v>
      </c>
      <c r="V22" s="4">
        <f t="shared" si="6"/>
        <v>71.333333333333329</v>
      </c>
      <c r="W22" s="4">
        <f t="shared" si="3"/>
        <v>8</v>
      </c>
      <c r="X22" s="4">
        <f t="shared" si="3"/>
        <v>0</v>
      </c>
      <c r="Y22" s="4">
        <f t="shared" si="4"/>
        <v>0</v>
      </c>
      <c r="Z22" s="4">
        <f t="shared" si="4"/>
        <v>0</v>
      </c>
      <c r="AA22" s="4">
        <f t="shared" si="4"/>
        <v>15</v>
      </c>
      <c r="AB22" s="4">
        <f t="shared" si="4"/>
        <v>129.66666666666666</v>
      </c>
    </row>
    <row r="23" spans="1:29" x14ac:dyDescent="0.3">
      <c r="A23" s="1">
        <v>2020</v>
      </c>
      <c r="B23" s="1">
        <v>318</v>
      </c>
      <c r="C23" s="1">
        <v>272</v>
      </c>
      <c r="D23" s="1">
        <v>406</v>
      </c>
      <c r="E23" s="1">
        <v>69</v>
      </c>
      <c r="F23" s="1">
        <v>203</v>
      </c>
      <c r="G23" s="1">
        <v>0</v>
      </c>
      <c r="H23" s="1">
        <v>0</v>
      </c>
      <c r="I23" s="1">
        <v>103</v>
      </c>
      <c r="J23" s="1">
        <v>0</v>
      </c>
      <c r="K23" s="1">
        <v>329</v>
      </c>
      <c r="L23" s="1">
        <v>239</v>
      </c>
      <c r="M23" s="1">
        <v>375</v>
      </c>
      <c r="N23" s="1">
        <f t="shared" si="0"/>
        <v>2314</v>
      </c>
      <c r="P23" s="3">
        <v>2020</v>
      </c>
      <c r="Q23" s="4">
        <f t="shared" si="1"/>
        <v>235.66666666666666</v>
      </c>
      <c r="R23" s="4">
        <f t="shared" si="5"/>
        <v>311.33333333333331</v>
      </c>
      <c r="S23" s="4">
        <f t="shared" si="6"/>
        <v>332</v>
      </c>
      <c r="T23" s="4">
        <f t="shared" si="6"/>
        <v>249</v>
      </c>
      <c r="U23" s="4">
        <f t="shared" si="6"/>
        <v>226</v>
      </c>
      <c r="V23" s="4">
        <f t="shared" si="6"/>
        <v>90.666666666666671</v>
      </c>
      <c r="W23" s="4">
        <f t="shared" si="3"/>
        <v>67.666666666666671</v>
      </c>
      <c r="X23" s="4">
        <f t="shared" si="3"/>
        <v>34.333333333333336</v>
      </c>
      <c r="Y23" s="4">
        <f t="shared" si="4"/>
        <v>34.333333333333336</v>
      </c>
      <c r="Z23" s="4">
        <f t="shared" si="4"/>
        <v>144</v>
      </c>
      <c r="AA23" s="4">
        <f t="shared" si="4"/>
        <v>189.33333333333334</v>
      </c>
      <c r="AB23" s="4">
        <f t="shared" si="4"/>
        <v>314.33333333333331</v>
      </c>
    </row>
    <row r="24" spans="1:29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>
        <v>1945.357143</v>
      </c>
    </row>
    <row r="25" spans="1:29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P25" s="12" t="s">
        <v>35</v>
      </c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0" t="s">
        <v>36</v>
      </c>
    </row>
    <row r="26" spans="1:29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>
        <v>1945.36</v>
      </c>
      <c r="P26" s="1">
        <v>2011</v>
      </c>
      <c r="Q26" s="6">
        <v>0.31362207324033631</v>
      </c>
      <c r="R26" s="6">
        <v>-0.96539127371268674</v>
      </c>
      <c r="S26" s="6">
        <v>-0.65602470099827026</v>
      </c>
      <c r="T26" s="6">
        <v>-0.62227724718303135</v>
      </c>
      <c r="U26" s="6">
        <v>0.4583213062080056</v>
      </c>
      <c r="V26" s="6">
        <v>0.25426379677142452</v>
      </c>
      <c r="W26" s="6">
        <v>0.32456343194323289</v>
      </c>
      <c r="X26" s="6">
        <v>-0.13773364381657749</v>
      </c>
      <c r="Y26" s="6">
        <v>-5.2164013923449826E-2</v>
      </c>
      <c r="Z26" s="6">
        <v>0.34405445034546434</v>
      </c>
      <c r="AA26" s="6">
        <v>0.62260948713677111</v>
      </c>
      <c r="AB26" s="6">
        <v>1.1197038020679582</v>
      </c>
      <c r="AC26" s="9">
        <f>(Q26+U26+V26+W26+Z26+AA26+AB26)/7</f>
        <v>0.49101976395902758</v>
      </c>
    </row>
    <row r="27" spans="1:29" x14ac:dyDescent="0.3">
      <c r="P27" s="1">
        <v>2012</v>
      </c>
      <c r="Q27" s="6">
        <v>1.8086049387785565</v>
      </c>
      <c r="R27" s="6">
        <v>1.1192691996156436</v>
      </c>
      <c r="S27" s="6">
        <v>0.68639657078029703</v>
      </c>
      <c r="T27" s="6">
        <v>-0.95710464949255669</v>
      </c>
      <c r="U27" s="6">
        <v>-0.98829659927135649</v>
      </c>
      <c r="V27" s="6">
        <v>-1.3883453608090439</v>
      </c>
      <c r="W27" s="6">
        <v>-0.85604105590579938</v>
      </c>
      <c r="X27" s="6">
        <v>-0.23588911688333836</v>
      </c>
      <c r="Y27" s="6">
        <v>-0.25293326782658254</v>
      </c>
      <c r="Z27" s="6">
        <v>-0.2904648359707378</v>
      </c>
      <c r="AA27" s="6">
        <v>0.49661865203460009</v>
      </c>
      <c r="AB27" s="6">
        <v>0.15338134280705962</v>
      </c>
      <c r="AC27" s="9">
        <f>(T27+U27+V27+W27+X27+Y27+Z27)/7</f>
        <v>-0.7098678408799165</v>
      </c>
    </row>
    <row r="28" spans="1:29" x14ac:dyDescent="0.3">
      <c r="P28" s="1">
        <v>2013</v>
      </c>
      <c r="Q28" s="6">
        <v>0.59285798475998397</v>
      </c>
      <c r="R28" s="6">
        <v>2.1269942163510525E-2</v>
      </c>
      <c r="S28" s="6">
        <v>0.23584586226554105</v>
      </c>
      <c r="T28" s="6">
        <v>0.98656515481514717</v>
      </c>
      <c r="U28" s="6">
        <v>0.86587803402316543</v>
      </c>
      <c r="V28" s="6">
        <v>1.0130458926041506</v>
      </c>
      <c r="W28" s="6">
        <v>0.41047006919270168</v>
      </c>
      <c r="X28" s="6">
        <v>0.7324420668758348</v>
      </c>
      <c r="Y28" s="6">
        <v>0.6761109966771951</v>
      </c>
      <c r="Z28" s="6">
        <v>-3.4040645754472187E-2</v>
      </c>
      <c r="AA28" s="6">
        <v>-0.81032542461739276</v>
      </c>
      <c r="AB28" s="6">
        <v>-0.8104426844853313</v>
      </c>
      <c r="AC28" s="9">
        <f>(Q28+R28+S28+T28+U28+V28+W28+X28+Y28)/9</f>
        <v>0.61494288926413665</v>
      </c>
    </row>
    <row r="29" spans="1:29" x14ac:dyDescent="0.3">
      <c r="P29" s="1">
        <v>2014</v>
      </c>
      <c r="Q29" s="6">
        <v>-1.2425307027038976</v>
      </c>
      <c r="R29" s="6">
        <v>-0.84257757177113068</v>
      </c>
      <c r="S29" s="6">
        <v>-1.6613487905296784</v>
      </c>
      <c r="T29" s="6">
        <v>-1.1686433502656834</v>
      </c>
      <c r="U29" s="6">
        <v>-0.96200139298665632</v>
      </c>
      <c r="V29" s="6">
        <v>-7.2706573738325897E-2</v>
      </c>
      <c r="W29" s="6">
        <v>0.22478763971969573</v>
      </c>
      <c r="X29" s="6">
        <v>0.68103140141171237</v>
      </c>
      <c r="Y29" s="6">
        <v>3.8211819117458301E-2</v>
      </c>
      <c r="Z29" s="6">
        <v>-0.64186232855979719</v>
      </c>
      <c r="AA29" s="6">
        <v>0.45070889237871681</v>
      </c>
      <c r="AB29" s="6">
        <v>0.54295110909567024</v>
      </c>
      <c r="AC29" s="9">
        <f>(Q29+R29+S29+T29+U29+V29+Z29)/7</f>
        <v>-0.94166724436502425</v>
      </c>
    </row>
    <row r="30" spans="1:29" x14ac:dyDescent="0.3">
      <c r="P30" s="1">
        <v>2015</v>
      </c>
      <c r="Q30" s="6">
        <v>0.5115972730678211</v>
      </c>
      <c r="R30" s="6">
        <v>1.2746721188404022</v>
      </c>
      <c r="S30" s="6">
        <v>1.47101033968256</v>
      </c>
      <c r="T30" s="6">
        <v>2.0095909670127119</v>
      </c>
      <c r="U30" s="6">
        <v>2.2242417934684635</v>
      </c>
      <c r="V30" s="6">
        <v>2.0820052514798326</v>
      </c>
      <c r="W30" s="6">
        <v>1.6928284859706144</v>
      </c>
      <c r="X30" s="6">
        <v>-0.52400187038267987</v>
      </c>
      <c r="Y30" s="6">
        <v>-0.25293326782658254</v>
      </c>
      <c r="Z30" s="6">
        <v>-0.84145671735478367</v>
      </c>
      <c r="AA30" s="6">
        <v>-1.0998092581359731</v>
      </c>
      <c r="AB30" s="6">
        <v>-1.9436389568622987</v>
      </c>
      <c r="AC30" s="9">
        <f>(Q30+R30+S30+T30+U30+V30+W30)/7</f>
        <v>1.6094208899317723</v>
      </c>
    </row>
    <row r="31" spans="1:29" x14ac:dyDescent="0.3">
      <c r="P31" s="1">
        <v>2016</v>
      </c>
      <c r="Q31" s="6">
        <v>-1.9108703432423078</v>
      </c>
      <c r="R31" s="6">
        <v>-0.59555353827484092</v>
      </c>
      <c r="S31" s="6">
        <v>-0.89191123031383002</v>
      </c>
      <c r="T31" s="6">
        <v>-9.3303802266089475E-2</v>
      </c>
      <c r="U31" s="6">
        <v>-0.60779918459247884</v>
      </c>
      <c r="V31" s="6">
        <v>0.62122508801347487</v>
      </c>
      <c r="W31" s="6">
        <v>1.2894878438592139</v>
      </c>
      <c r="X31" s="6">
        <v>2.1328667436098963</v>
      </c>
      <c r="Y31" s="6">
        <v>2.1398686419882851</v>
      </c>
      <c r="Z31" s="6">
        <v>1.5869661822833225</v>
      </c>
      <c r="AA31" s="6">
        <v>1.5400117343740916</v>
      </c>
      <c r="AB31" s="6">
        <v>1.0279844967421652</v>
      </c>
      <c r="AC31" s="9">
        <f>(V31+W31+X31+Y31+Z31+AA31+AB31)/7</f>
        <v>1.4769158186957785</v>
      </c>
    </row>
    <row r="32" spans="1:29" x14ac:dyDescent="0.3">
      <c r="P32" s="1">
        <v>2017</v>
      </c>
      <c r="Q32" s="6">
        <v>0.55240567225268866</v>
      </c>
      <c r="R32" s="6">
        <v>0.81761452220507969</v>
      </c>
      <c r="S32" s="6">
        <v>1.1691501279480974</v>
      </c>
      <c r="T32" s="6">
        <v>1.0919990156480415</v>
      </c>
      <c r="U32" s="6">
        <v>0.12414046078931618</v>
      </c>
      <c r="V32" s="6">
        <v>-8.1911369181895122E-2</v>
      </c>
      <c r="W32" s="6">
        <v>-0.23425582850073834</v>
      </c>
      <c r="X32" s="6">
        <v>-0.20904924816857995</v>
      </c>
      <c r="Y32" s="6">
        <v>0.27758850059988505</v>
      </c>
      <c r="Z32" s="6">
        <v>0.52268250698097951</v>
      </c>
      <c r="AA32" s="6">
        <v>-8.7635386280078276E-2</v>
      </c>
      <c r="AB32" s="6">
        <v>-0.30702050158729954</v>
      </c>
      <c r="AC32" s="9">
        <f>(Q32+R32+S32+T32+U32+Y32+Z32)/7</f>
        <v>0.65079725806058408</v>
      </c>
    </row>
    <row r="33" spans="16:29" x14ac:dyDescent="0.3">
      <c r="P33" s="1">
        <v>2018</v>
      </c>
      <c r="Q33" s="6">
        <v>-2.5675820161369378E-2</v>
      </c>
      <c r="R33" s="6">
        <v>0.28060732692769941</v>
      </c>
      <c r="S33" s="6">
        <v>-0.25922261321792628</v>
      </c>
      <c r="T33" s="6">
        <v>-0.93712361090375385</v>
      </c>
      <c r="U33" s="6">
        <v>-1.2895182858936871</v>
      </c>
      <c r="V33" s="6">
        <v>-1.0989591616308021</v>
      </c>
      <c r="W33" s="6">
        <v>-1.3277636645674367</v>
      </c>
      <c r="X33" s="6">
        <v>-0.52400187038267987</v>
      </c>
      <c r="Y33" s="6">
        <v>-0.25293326782658254</v>
      </c>
      <c r="Z33" s="6">
        <v>-0.40447546901504361</v>
      </c>
      <c r="AA33" s="6">
        <v>7.927249755078547E-2</v>
      </c>
      <c r="AB33" s="6">
        <v>-0.49779252767743221</v>
      </c>
      <c r="AC33" s="9">
        <f>(Q33+S33+T33+U33+V33+W33+X33+Y33+Z33+AB33)/10</f>
        <v>-0.66174662912767135</v>
      </c>
    </row>
    <row r="34" spans="16:29" x14ac:dyDescent="0.3">
      <c r="P34" s="1">
        <v>2019</v>
      </c>
      <c r="Q34" s="6">
        <v>-0.71143656253100784</v>
      </c>
      <c r="R34" s="6">
        <v>-1.9231592122430512</v>
      </c>
      <c r="S34" s="6">
        <v>-1.0175889771924385</v>
      </c>
      <c r="T34" s="6">
        <v>-0.46547946942922236</v>
      </c>
      <c r="U34" s="6">
        <v>-0.180153087589217</v>
      </c>
      <c r="V34" s="6">
        <v>-0.86803047564261671</v>
      </c>
      <c r="W34" s="6">
        <v>-1.6203428753426892</v>
      </c>
      <c r="X34" s="6">
        <v>-0.52400187038267987</v>
      </c>
      <c r="Y34" s="6">
        <v>-0.25293326782658254</v>
      </c>
      <c r="Z34" s="6">
        <v>-0.84145671735478367</v>
      </c>
      <c r="AA34" s="6">
        <v>-2.0339111551539686</v>
      </c>
      <c r="AB34" s="6">
        <v>-0.71704437823443368</v>
      </c>
      <c r="AC34" s="9">
        <f>(Q34+R34+S34+T34+U34+V34+W34+X34+Y34+Z34+AA34+AB34)/12</f>
        <v>-0.92962817074355775</v>
      </c>
    </row>
    <row r="35" spans="16:29" x14ac:dyDescent="0.3">
      <c r="P35" s="1">
        <v>2020</v>
      </c>
      <c r="Q35" s="6">
        <v>0.11882682528265787</v>
      </c>
      <c r="R35" s="6">
        <v>0.82714848184122436</v>
      </c>
      <c r="S35" s="6">
        <v>0.92438150122422014</v>
      </c>
      <c r="T35" s="6">
        <v>0.13172702206033349</v>
      </c>
      <c r="U35" s="6">
        <v>0.31435022840786875</v>
      </c>
      <c r="V35" s="6">
        <v>-0.51687237490638949</v>
      </c>
      <c r="W35" s="6">
        <v>6.7876807065935241E-2</v>
      </c>
      <c r="X35" s="6">
        <v>0.30108986386111147</v>
      </c>
      <c r="Y35" s="6">
        <v>0.58692857303512591</v>
      </c>
      <c r="Z35" s="6">
        <v>1.5679314085293568</v>
      </c>
      <c r="AA35" s="6">
        <v>0.91049011621682052</v>
      </c>
      <c r="AB35" s="6">
        <v>1.4440349021332637</v>
      </c>
      <c r="AC35" s="9">
        <f>(Q35+R35+S35+T35+U35+W35+X35+Y35+Z35+AA35+AB35)/11</f>
        <v>0.65407142996890166</v>
      </c>
    </row>
  </sheetData>
  <mergeCells count="2">
    <mergeCell ref="P12:AB12"/>
    <mergeCell ref="P25:AB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97FCA-E8E5-445C-967C-8AC1D71D757C}">
  <dimension ref="A1:AC35"/>
  <sheetViews>
    <sheetView topLeftCell="A7" workbookViewId="0">
      <selection activeCell="N15" sqref="N15"/>
    </sheetView>
  </sheetViews>
  <sheetFormatPr defaultRowHeight="14.4" x14ac:dyDescent="0.3"/>
  <cols>
    <col min="29" max="29" width="10.33203125" customWidth="1"/>
  </cols>
  <sheetData>
    <row r="1" spans="1:28" x14ac:dyDescent="0.3">
      <c r="A1" s="1" t="s">
        <v>0</v>
      </c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x14ac:dyDescent="0.3">
      <c r="A2" s="1" t="s">
        <v>2</v>
      </c>
      <c r="B2" s="1">
        <v>-7.3302399999999999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8" x14ac:dyDescent="0.3">
      <c r="A3" s="1" t="s">
        <v>3</v>
      </c>
      <c r="B3" s="1">
        <v>110.9858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x14ac:dyDescent="0.3">
      <c r="A4" s="1" t="s">
        <v>4</v>
      </c>
      <c r="B4" s="1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8" x14ac:dyDescent="0.3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8" x14ac:dyDescent="0.3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25</v>
      </c>
    </row>
    <row r="8" spans="1:28" x14ac:dyDescent="0.3">
      <c r="A8" s="1">
        <v>2005</v>
      </c>
      <c r="B8" s="1">
        <v>131</v>
      </c>
      <c r="C8" s="1">
        <v>74</v>
      </c>
      <c r="D8" s="1">
        <v>233</v>
      </c>
      <c r="E8" s="1" t="s">
        <v>20</v>
      </c>
      <c r="F8" s="1" t="s">
        <v>20</v>
      </c>
      <c r="G8" s="1">
        <v>195</v>
      </c>
      <c r="H8" s="1">
        <v>93</v>
      </c>
      <c r="I8" s="1" t="s">
        <v>20</v>
      </c>
      <c r="J8" s="1" t="s">
        <v>20</v>
      </c>
      <c r="K8" s="1" t="s">
        <v>20</v>
      </c>
      <c r="L8" s="1" t="s">
        <v>20</v>
      </c>
      <c r="M8" s="1" t="s">
        <v>20</v>
      </c>
      <c r="N8" s="1"/>
    </row>
    <row r="9" spans="1:28" x14ac:dyDescent="0.3">
      <c r="A9" s="1">
        <v>2006</v>
      </c>
      <c r="B9" s="1">
        <v>269</v>
      </c>
      <c r="C9" s="1">
        <v>347</v>
      </c>
      <c r="D9" s="1">
        <v>141</v>
      </c>
      <c r="E9" s="1">
        <v>263</v>
      </c>
      <c r="F9" s="1">
        <v>300</v>
      </c>
      <c r="G9" s="1">
        <v>0</v>
      </c>
      <c r="H9" s="1">
        <v>0</v>
      </c>
      <c r="I9" s="1">
        <v>3</v>
      </c>
      <c r="J9" s="1">
        <v>0</v>
      </c>
      <c r="K9" s="1">
        <v>20</v>
      </c>
      <c r="L9" s="1">
        <v>197</v>
      </c>
      <c r="M9" s="1">
        <v>345</v>
      </c>
      <c r="N9" s="1"/>
    </row>
    <row r="10" spans="1:28" x14ac:dyDescent="0.3">
      <c r="A10" s="1">
        <v>2007</v>
      </c>
      <c r="B10" s="1">
        <v>228</v>
      </c>
      <c r="C10" s="1">
        <v>348</v>
      </c>
      <c r="D10" s="1">
        <v>492</v>
      </c>
      <c r="E10" s="1" t="s">
        <v>20</v>
      </c>
      <c r="F10" s="1">
        <v>53</v>
      </c>
      <c r="G10" s="1">
        <v>22</v>
      </c>
      <c r="H10" s="1">
        <v>0</v>
      </c>
      <c r="I10" s="1">
        <v>3</v>
      </c>
      <c r="J10" s="1">
        <v>0</v>
      </c>
      <c r="K10" s="1">
        <v>107</v>
      </c>
      <c r="L10" s="1">
        <v>300</v>
      </c>
      <c r="M10" s="1">
        <v>705</v>
      </c>
      <c r="N10" s="1">
        <f>SUM(B10:M10)</f>
        <v>2258</v>
      </c>
    </row>
    <row r="11" spans="1:28" x14ac:dyDescent="0.3">
      <c r="A11" s="1">
        <v>2008</v>
      </c>
      <c r="B11" s="1">
        <v>372</v>
      </c>
      <c r="C11" s="1">
        <v>297</v>
      </c>
      <c r="D11" s="1">
        <v>427</v>
      </c>
      <c r="E11" s="1">
        <v>159</v>
      </c>
      <c r="F11" s="1">
        <v>1</v>
      </c>
      <c r="G11" s="1" t="s">
        <v>20</v>
      </c>
      <c r="H11" s="1">
        <v>1</v>
      </c>
      <c r="I11" s="1">
        <v>93</v>
      </c>
      <c r="J11" s="1">
        <v>28</v>
      </c>
      <c r="K11" s="1">
        <v>171</v>
      </c>
      <c r="L11" s="1">
        <v>293</v>
      </c>
      <c r="M11" s="1">
        <v>196</v>
      </c>
      <c r="N11" s="1">
        <f t="shared" ref="N11:N23" si="0">SUM(B11:M11)</f>
        <v>2038</v>
      </c>
    </row>
    <row r="12" spans="1:28" x14ac:dyDescent="0.3">
      <c r="A12" s="1">
        <v>2009</v>
      </c>
      <c r="B12" s="1" t="s">
        <v>20</v>
      </c>
      <c r="C12" s="1">
        <v>557</v>
      </c>
      <c r="D12" s="1">
        <v>214</v>
      </c>
      <c r="E12" s="1">
        <v>314</v>
      </c>
      <c r="F12" s="1">
        <v>187</v>
      </c>
      <c r="G12" s="1">
        <v>22</v>
      </c>
      <c r="H12" s="1">
        <v>36</v>
      </c>
      <c r="I12" s="1">
        <v>0</v>
      </c>
      <c r="J12" s="1">
        <v>130</v>
      </c>
      <c r="K12" s="1" t="s">
        <v>20</v>
      </c>
      <c r="L12" s="1">
        <v>219</v>
      </c>
      <c r="M12" s="1">
        <v>129</v>
      </c>
      <c r="N12" s="1">
        <f t="shared" si="0"/>
        <v>1808</v>
      </c>
      <c r="P12" s="11" t="s">
        <v>34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x14ac:dyDescent="0.3">
      <c r="A13" s="1">
        <v>2010</v>
      </c>
      <c r="B13" s="1">
        <v>301</v>
      </c>
      <c r="C13" s="1">
        <v>397</v>
      </c>
      <c r="D13" s="1">
        <v>652</v>
      </c>
      <c r="E13" s="1">
        <v>206</v>
      </c>
      <c r="F13" s="1">
        <v>192</v>
      </c>
      <c r="G13" s="1">
        <v>77</v>
      </c>
      <c r="H13" s="1">
        <v>93</v>
      </c>
      <c r="I13" s="1">
        <v>139</v>
      </c>
      <c r="J13" s="1">
        <v>141</v>
      </c>
      <c r="K13" s="1">
        <v>287</v>
      </c>
      <c r="L13" s="1">
        <v>238</v>
      </c>
      <c r="M13" s="1">
        <v>413</v>
      </c>
      <c r="N13" s="1">
        <f t="shared" si="0"/>
        <v>3136</v>
      </c>
      <c r="P13" s="3" t="s">
        <v>6</v>
      </c>
      <c r="Q13" s="3" t="s">
        <v>7</v>
      </c>
      <c r="R13" s="3" t="s">
        <v>8</v>
      </c>
      <c r="S13" s="3" t="s">
        <v>9</v>
      </c>
      <c r="T13" s="3" t="s">
        <v>10</v>
      </c>
      <c r="U13" s="3" t="s">
        <v>11</v>
      </c>
      <c r="V13" s="3" t="s">
        <v>12</v>
      </c>
      <c r="W13" s="3" t="s">
        <v>13</v>
      </c>
      <c r="X13" s="3" t="s">
        <v>14</v>
      </c>
      <c r="Y13" s="3" t="s">
        <v>15</v>
      </c>
      <c r="Z13" s="3" t="s">
        <v>16</v>
      </c>
      <c r="AA13" s="3" t="s">
        <v>17</v>
      </c>
      <c r="AB13" s="3" t="s">
        <v>18</v>
      </c>
    </row>
    <row r="14" spans="1:28" x14ac:dyDescent="0.3">
      <c r="A14" s="1">
        <v>2011</v>
      </c>
      <c r="B14" s="1">
        <v>316</v>
      </c>
      <c r="C14" s="1">
        <v>426</v>
      </c>
      <c r="D14" s="1">
        <v>326</v>
      </c>
      <c r="E14" s="1">
        <v>379</v>
      </c>
      <c r="F14" s="1">
        <v>169</v>
      </c>
      <c r="G14" s="1">
        <v>120</v>
      </c>
      <c r="H14" s="1">
        <v>97</v>
      </c>
      <c r="I14" s="1">
        <v>0</v>
      </c>
      <c r="J14" s="1">
        <v>50</v>
      </c>
      <c r="K14" s="1">
        <v>140</v>
      </c>
      <c r="L14" s="1">
        <v>468</v>
      </c>
      <c r="M14" s="1">
        <v>363</v>
      </c>
      <c r="N14" s="1">
        <f>SUM(B14:M14)</f>
        <v>2854</v>
      </c>
      <c r="P14" s="3">
        <v>2011</v>
      </c>
      <c r="Q14" s="4">
        <f t="shared" ref="Q14:Q23" si="1">(L13+M13+B14)/3</f>
        <v>322.33333333333331</v>
      </c>
      <c r="R14" s="4">
        <f>(M13+B14+C14)/3</f>
        <v>385</v>
      </c>
      <c r="S14" s="4">
        <f t="shared" ref="S14:AB14" si="2">(B14+C14+D14)/3</f>
        <v>356</v>
      </c>
      <c r="T14" s="4">
        <f t="shared" si="2"/>
        <v>377</v>
      </c>
      <c r="U14" s="4">
        <f t="shared" si="2"/>
        <v>291.33333333333331</v>
      </c>
      <c r="V14" s="4">
        <f t="shared" si="2"/>
        <v>222.66666666666666</v>
      </c>
      <c r="W14" s="4">
        <f t="shared" si="2"/>
        <v>128.66666666666666</v>
      </c>
      <c r="X14" s="4">
        <f t="shared" si="2"/>
        <v>72.333333333333329</v>
      </c>
      <c r="Y14" s="4">
        <f t="shared" si="2"/>
        <v>49</v>
      </c>
      <c r="Z14" s="4">
        <f t="shared" si="2"/>
        <v>63.333333333333336</v>
      </c>
      <c r="AA14" s="4">
        <f t="shared" si="2"/>
        <v>219.33333333333334</v>
      </c>
      <c r="AB14" s="4">
        <f t="shared" si="2"/>
        <v>323.66666666666669</v>
      </c>
    </row>
    <row r="15" spans="1:28" x14ac:dyDescent="0.3">
      <c r="A15" s="1">
        <v>2012</v>
      </c>
      <c r="B15" s="1">
        <v>626</v>
      </c>
      <c r="C15" s="1">
        <v>221</v>
      </c>
      <c r="D15" s="1">
        <v>271</v>
      </c>
      <c r="E15" s="1">
        <v>70</v>
      </c>
      <c r="F15" s="1">
        <v>79</v>
      </c>
      <c r="G15" s="1">
        <v>0</v>
      </c>
      <c r="H15" s="1">
        <v>0</v>
      </c>
      <c r="I15" s="1">
        <v>0</v>
      </c>
      <c r="J15" s="1">
        <v>3</v>
      </c>
      <c r="K15" s="1">
        <v>164</v>
      </c>
      <c r="L15" s="1">
        <v>228</v>
      </c>
      <c r="M15" s="1">
        <v>280</v>
      </c>
      <c r="N15" s="1">
        <f t="shared" si="0"/>
        <v>1942</v>
      </c>
      <c r="P15" s="3">
        <v>2012</v>
      </c>
      <c r="Q15" s="4">
        <f t="shared" si="1"/>
        <v>485.66666666666669</v>
      </c>
      <c r="R15" s="4">
        <f>(M14+B15+C15)/3</f>
        <v>403.33333333333331</v>
      </c>
      <c r="S15" s="4">
        <f>(B15+C15+D15)/3</f>
        <v>372.66666666666669</v>
      </c>
      <c r="T15" s="4">
        <f>(C15+D15+E15)/3</f>
        <v>187.33333333333334</v>
      </c>
      <c r="U15" s="4">
        <f>(D15+E15+F15)/3</f>
        <v>140</v>
      </c>
      <c r="V15" s="4">
        <f>(E15+F15+G15)/3</f>
        <v>49.666666666666664</v>
      </c>
      <c r="W15" s="4">
        <f t="shared" ref="W15:X23" si="3">(F15+G15+H15)/3</f>
        <v>26.333333333333332</v>
      </c>
      <c r="X15" s="4">
        <f>(G15+H15+I15)/3</f>
        <v>0</v>
      </c>
      <c r="Y15" s="4">
        <f t="shared" ref="Y15:AB23" si="4">(H15+I15+J15)/3</f>
        <v>1</v>
      </c>
      <c r="Z15" s="4">
        <f t="shared" si="4"/>
        <v>55.666666666666664</v>
      </c>
      <c r="AA15" s="4">
        <f t="shared" si="4"/>
        <v>131.66666666666666</v>
      </c>
      <c r="AB15" s="4">
        <f t="shared" si="4"/>
        <v>224</v>
      </c>
    </row>
    <row r="16" spans="1:28" x14ac:dyDescent="0.3">
      <c r="A16" s="1">
        <v>2013</v>
      </c>
      <c r="B16" s="1">
        <v>349</v>
      </c>
      <c r="C16" s="1">
        <v>512</v>
      </c>
      <c r="D16" s="1">
        <v>219</v>
      </c>
      <c r="E16" s="1">
        <v>298</v>
      </c>
      <c r="F16" s="1">
        <v>8</v>
      </c>
      <c r="G16" s="1">
        <v>87</v>
      </c>
      <c r="H16" s="1">
        <v>82</v>
      </c>
      <c r="I16" s="1">
        <v>0</v>
      </c>
      <c r="J16" s="1">
        <v>0</v>
      </c>
      <c r="K16" s="1">
        <v>125</v>
      </c>
      <c r="L16" s="1">
        <v>187</v>
      </c>
      <c r="M16" s="1">
        <v>492</v>
      </c>
      <c r="N16" s="1">
        <f t="shared" si="0"/>
        <v>2359</v>
      </c>
      <c r="P16" s="3">
        <v>2013</v>
      </c>
      <c r="Q16" s="4">
        <f t="shared" si="1"/>
        <v>285.66666666666669</v>
      </c>
      <c r="R16" s="4">
        <f t="shared" ref="R16:R23" si="5">(M15+B16+C16)/3</f>
        <v>380.33333333333331</v>
      </c>
      <c r="S16" s="4">
        <f t="shared" ref="S16:V23" si="6">(B16+C16+D16)/3</f>
        <v>360</v>
      </c>
      <c r="T16" s="4">
        <f t="shared" si="6"/>
        <v>343</v>
      </c>
      <c r="U16" s="4">
        <f t="shared" si="6"/>
        <v>175</v>
      </c>
      <c r="V16" s="4">
        <f t="shared" si="6"/>
        <v>131</v>
      </c>
      <c r="W16" s="4">
        <f t="shared" si="3"/>
        <v>59</v>
      </c>
      <c r="X16" s="4">
        <f t="shared" si="3"/>
        <v>56.333333333333336</v>
      </c>
      <c r="Y16" s="4">
        <f t="shared" si="4"/>
        <v>27.333333333333332</v>
      </c>
      <c r="Z16" s="4">
        <f t="shared" si="4"/>
        <v>41.666666666666664</v>
      </c>
      <c r="AA16" s="4">
        <f t="shared" si="4"/>
        <v>104</v>
      </c>
      <c r="AB16" s="4">
        <f t="shared" si="4"/>
        <v>268</v>
      </c>
    </row>
    <row r="17" spans="1:29" x14ac:dyDescent="0.3">
      <c r="A17" s="1">
        <v>2014</v>
      </c>
      <c r="B17" s="1">
        <v>221</v>
      </c>
      <c r="C17" s="1">
        <v>221</v>
      </c>
      <c r="D17" s="1">
        <v>214</v>
      </c>
      <c r="E17" s="1">
        <v>187</v>
      </c>
      <c r="F17" s="1">
        <v>144</v>
      </c>
      <c r="G17" s="1">
        <v>174</v>
      </c>
      <c r="H17" s="1">
        <v>38</v>
      </c>
      <c r="I17" s="1">
        <v>4</v>
      </c>
      <c r="J17" s="1">
        <v>0</v>
      </c>
      <c r="K17" s="1">
        <v>30</v>
      </c>
      <c r="L17" s="1">
        <v>298</v>
      </c>
      <c r="M17" s="1">
        <v>204</v>
      </c>
      <c r="N17" s="1">
        <f t="shared" si="0"/>
        <v>1735</v>
      </c>
      <c r="P17" s="3">
        <v>2014</v>
      </c>
      <c r="Q17" s="4">
        <f t="shared" si="1"/>
        <v>300</v>
      </c>
      <c r="R17" s="4">
        <f t="shared" si="5"/>
        <v>311.33333333333331</v>
      </c>
      <c r="S17" s="4">
        <f t="shared" si="6"/>
        <v>218.66666666666666</v>
      </c>
      <c r="T17" s="4">
        <f t="shared" si="6"/>
        <v>207.33333333333334</v>
      </c>
      <c r="U17" s="4">
        <f t="shared" si="6"/>
        <v>181.66666666666666</v>
      </c>
      <c r="V17" s="4">
        <f t="shared" si="6"/>
        <v>168.33333333333334</v>
      </c>
      <c r="W17" s="4">
        <f t="shared" si="3"/>
        <v>118.66666666666667</v>
      </c>
      <c r="X17" s="4">
        <f t="shared" si="3"/>
        <v>72</v>
      </c>
      <c r="Y17" s="4">
        <f t="shared" si="4"/>
        <v>14</v>
      </c>
      <c r="Z17" s="4">
        <f t="shared" si="4"/>
        <v>11.333333333333334</v>
      </c>
      <c r="AA17" s="4">
        <f t="shared" si="4"/>
        <v>109.33333333333333</v>
      </c>
      <c r="AB17" s="4">
        <f t="shared" si="4"/>
        <v>177.33333333333334</v>
      </c>
    </row>
    <row r="18" spans="1:29" x14ac:dyDescent="0.3">
      <c r="A18" s="1">
        <v>2015</v>
      </c>
      <c r="B18" s="1">
        <v>392</v>
      </c>
      <c r="C18" s="1">
        <v>480</v>
      </c>
      <c r="D18" s="1">
        <v>330</v>
      </c>
      <c r="E18" s="1">
        <v>618</v>
      </c>
      <c r="F18" s="1">
        <v>42</v>
      </c>
      <c r="G18" s="1">
        <v>52</v>
      </c>
      <c r="H18" s="1">
        <v>0</v>
      </c>
      <c r="I18" s="1">
        <v>0</v>
      </c>
      <c r="J18" s="1">
        <v>0</v>
      </c>
      <c r="K18" s="1">
        <v>0</v>
      </c>
      <c r="L18" s="1">
        <v>346</v>
      </c>
      <c r="M18" s="1">
        <v>163</v>
      </c>
      <c r="N18" s="1">
        <f t="shared" si="0"/>
        <v>2423</v>
      </c>
      <c r="P18" s="3">
        <v>2015</v>
      </c>
      <c r="Q18" s="4">
        <f t="shared" si="1"/>
        <v>298</v>
      </c>
      <c r="R18" s="4">
        <f t="shared" si="5"/>
        <v>358.66666666666669</v>
      </c>
      <c r="S18" s="4">
        <f t="shared" si="6"/>
        <v>400.66666666666669</v>
      </c>
      <c r="T18" s="4">
        <f t="shared" si="6"/>
        <v>476</v>
      </c>
      <c r="U18" s="4">
        <f t="shared" si="6"/>
        <v>330</v>
      </c>
      <c r="V18" s="4">
        <f t="shared" si="6"/>
        <v>237.33333333333334</v>
      </c>
      <c r="W18" s="4">
        <f t="shared" si="3"/>
        <v>31.333333333333332</v>
      </c>
      <c r="X18" s="4">
        <f t="shared" si="3"/>
        <v>17.333333333333332</v>
      </c>
      <c r="Y18" s="4">
        <f t="shared" si="4"/>
        <v>0</v>
      </c>
      <c r="Z18" s="4">
        <f t="shared" si="4"/>
        <v>0</v>
      </c>
      <c r="AA18" s="4">
        <f t="shared" si="4"/>
        <v>115.33333333333333</v>
      </c>
      <c r="AB18" s="4">
        <f t="shared" si="4"/>
        <v>169.66666666666666</v>
      </c>
    </row>
    <row r="19" spans="1:29" x14ac:dyDescent="0.3">
      <c r="A19" s="1">
        <v>2016</v>
      </c>
      <c r="B19" s="1">
        <v>2670</v>
      </c>
      <c r="C19" s="1">
        <v>292</v>
      </c>
      <c r="D19" s="1">
        <v>310</v>
      </c>
      <c r="E19" s="1">
        <v>150</v>
      </c>
      <c r="F19" s="1">
        <v>219</v>
      </c>
      <c r="G19" s="1">
        <v>148</v>
      </c>
      <c r="H19" s="1">
        <v>177</v>
      </c>
      <c r="I19" s="1">
        <v>127</v>
      </c>
      <c r="J19" s="1">
        <v>373</v>
      </c>
      <c r="K19" s="1">
        <v>258</v>
      </c>
      <c r="L19" s="1">
        <v>385</v>
      </c>
      <c r="M19" s="1">
        <v>392</v>
      </c>
      <c r="N19" s="1">
        <f t="shared" si="0"/>
        <v>5501</v>
      </c>
      <c r="P19" s="3">
        <v>2016</v>
      </c>
      <c r="Q19" s="4">
        <f t="shared" si="1"/>
        <v>1059.6666666666667</v>
      </c>
      <c r="R19" s="4">
        <f t="shared" si="5"/>
        <v>1041.6666666666667</v>
      </c>
      <c r="S19" s="4">
        <f t="shared" si="6"/>
        <v>1090.6666666666667</v>
      </c>
      <c r="T19" s="4">
        <f t="shared" si="6"/>
        <v>250.66666666666666</v>
      </c>
      <c r="U19" s="4">
        <f t="shared" si="6"/>
        <v>226.33333333333334</v>
      </c>
      <c r="V19" s="4">
        <f t="shared" si="6"/>
        <v>172.33333333333334</v>
      </c>
      <c r="W19" s="4">
        <f t="shared" si="3"/>
        <v>181.33333333333334</v>
      </c>
      <c r="X19" s="4">
        <f t="shared" si="3"/>
        <v>150.66666666666666</v>
      </c>
      <c r="Y19" s="4">
        <f t="shared" si="4"/>
        <v>225.66666666666666</v>
      </c>
      <c r="Z19" s="4">
        <f t="shared" si="4"/>
        <v>252.66666666666666</v>
      </c>
      <c r="AA19" s="4">
        <f t="shared" si="4"/>
        <v>338.66666666666669</v>
      </c>
      <c r="AB19" s="4">
        <f t="shared" si="4"/>
        <v>345</v>
      </c>
    </row>
    <row r="20" spans="1:29" x14ac:dyDescent="0.3">
      <c r="A20" s="1">
        <v>2017</v>
      </c>
      <c r="B20" s="1">
        <v>462</v>
      </c>
      <c r="C20" s="1">
        <v>395</v>
      </c>
      <c r="D20" s="1">
        <v>352</v>
      </c>
      <c r="E20" s="1">
        <v>235</v>
      </c>
      <c r="F20" s="1">
        <v>142</v>
      </c>
      <c r="G20" s="1">
        <v>5</v>
      </c>
      <c r="H20" s="1">
        <v>56</v>
      </c>
      <c r="I20" s="1">
        <v>0</v>
      </c>
      <c r="J20" s="1">
        <v>67</v>
      </c>
      <c r="K20" s="1">
        <v>240</v>
      </c>
      <c r="L20" s="1">
        <v>247</v>
      </c>
      <c r="M20" s="1">
        <v>315</v>
      </c>
      <c r="N20" s="1">
        <f t="shared" si="0"/>
        <v>2516</v>
      </c>
      <c r="P20" s="3">
        <v>2017</v>
      </c>
      <c r="Q20" s="4">
        <f t="shared" si="1"/>
        <v>413</v>
      </c>
      <c r="R20" s="4">
        <f t="shared" si="5"/>
        <v>416.33333333333331</v>
      </c>
      <c r="S20" s="4">
        <f t="shared" si="6"/>
        <v>403</v>
      </c>
      <c r="T20" s="4">
        <f t="shared" si="6"/>
        <v>327.33333333333331</v>
      </c>
      <c r="U20" s="4">
        <f t="shared" si="6"/>
        <v>243</v>
      </c>
      <c r="V20" s="4">
        <f t="shared" si="6"/>
        <v>127.33333333333333</v>
      </c>
      <c r="W20" s="4">
        <f t="shared" si="3"/>
        <v>67.666666666666671</v>
      </c>
      <c r="X20" s="4">
        <f t="shared" si="3"/>
        <v>20.333333333333332</v>
      </c>
      <c r="Y20" s="4">
        <f t="shared" si="4"/>
        <v>41</v>
      </c>
      <c r="Z20" s="4">
        <f t="shared" si="4"/>
        <v>102.33333333333333</v>
      </c>
      <c r="AA20" s="4">
        <f t="shared" si="4"/>
        <v>184.66666666666666</v>
      </c>
      <c r="AB20" s="4">
        <f t="shared" si="4"/>
        <v>267.33333333333331</v>
      </c>
    </row>
    <row r="21" spans="1:29" x14ac:dyDescent="0.3">
      <c r="A21" s="1">
        <v>2018</v>
      </c>
      <c r="B21" s="1">
        <v>241</v>
      </c>
      <c r="C21" s="1">
        <v>393</v>
      </c>
      <c r="D21" s="1">
        <v>297</v>
      </c>
      <c r="E21" s="1">
        <v>88</v>
      </c>
      <c r="F21" s="1">
        <v>66</v>
      </c>
      <c r="G21" s="1">
        <v>10</v>
      </c>
      <c r="H21" s="1">
        <v>0</v>
      </c>
      <c r="I21" s="1">
        <v>0</v>
      </c>
      <c r="J21" s="1">
        <v>0</v>
      </c>
      <c r="K21" s="1">
        <v>23</v>
      </c>
      <c r="L21" s="1">
        <v>23</v>
      </c>
      <c r="M21" s="1">
        <v>183</v>
      </c>
      <c r="N21" s="1">
        <f t="shared" si="0"/>
        <v>1324</v>
      </c>
      <c r="P21" s="3">
        <v>2018</v>
      </c>
      <c r="Q21" s="4">
        <f t="shared" si="1"/>
        <v>267.66666666666669</v>
      </c>
      <c r="R21" s="4">
        <f t="shared" si="5"/>
        <v>316.33333333333331</v>
      </c>
      <c r="S21" s="4">
        <f t="shared" si="6"/>
        <v>310.33333333333331</v>
      </c>
      <c r="T21" s="4">
        <f t="shared" si="6"/>
        <v>259.33333333333331</v>
      </c>
      <c r="U21" s="4">
        <f t="shared" si="6"/>
        <v>150.33333333333334</v>
      </c>
      <c r="V21" s="4">
        <f t="shared" si="6"/>
        <v>54.666666666666664</v>
      </c>
      <c r="W21" s="4">
        <f t="shared" si="3"/>
        <v>25.333333333333332</v>
      </c>
      <c r="X21" s="4">
        <f t="shared" si="3"/>
        <v>3.3333333333333335</v>
      </c>
      <c r="Y21" s="4">
        <f t="shared" si="4"/>
        <v>0</v>
      </c>
      <c r="Z21" s="4">
        <f t="shared" si="4"/>
        <v>7.666666666666667</v>
      </c>
      <c r="AA21" s="4">
        <f t="shared" si="4"/>
        <v>15.333333333333334</v>
      </c>
      <c r="AB21" s="4">
        <f t="shared" si="4"/>
        <v>76.333333333333329</v>
      </c>
    </row>
    <row r="22" spans="1:29" x14ac:dyDescent="0.3">
      <c r="A22" s="1">
        <v>2019</v>
      </c>
      <c r="B22" s="1">
        <v>256</v>
      </c>
      <c r="C22" s="1">
        <v>373</v>
      </c>
      <c r="D22" s="1">
        <v>247</v>
      </c>
      <c r="E22" s="1">
        <v>278</v>
      </c>
      <c r="F22" s="1">
        <v>34</v>
      </c>
      <c r="G22" s="1">
        <v>0</v>
      </c>
      <c r="H22" s="1">
        <v>0</v>
      </c>
      <c r="I22" s="1">
        <v>0</v>
      </c>
      <c r="J22" s="1">
        <v>0</v>
      </c>
      <c r="K22" s="1">
        <v>27</v>
      </c>
      <c r="L22" s="1">
        <v>54</v>
      </c>
      <c r="M22" s="1">
        <v>186</v>
      </c>
      <c r="N22" s="1">
        <f t="shared" si="0"/>
        <v>1455</v>
      </c>
      <c r="P22" s="3">
        <v>2019</v>
      </c>
      <c r="Q22" s="4">
        <f t="shared" si="1"/>
        <v>154</v>
      </c>
      <c r="R22" s="4">
        <f t="shared" si="5"/>
        <v>270.66666666666669</v>
      </c>
      <c r="S22" s="4">
        <f t="shared" si="6"/>
        <v>292</v>
      </c>
      <c r="T22" s="4">
        <f t="shared" si="6"/>
        <v>299.33333333333331</v>
      </c>
      <c r="U22" s="4">
        <f t="shared" si="6"/>
        <v>186.33333333333334</v>
      </c>
      <c r="V22" s="4">
        <f t="shared" si="6"/>
        <v>104</v>
      </c>
      <c r="W22" s="4">
        <f t="shared" si="3"/>
        <v>11.333333333333334</v>
      </c>
      <c r="X22" s="4">
        <f t="shared" si="3"/>
        <v>0</v>
      </c>
      <c r="Y22" s="4">
        <f t="shared" si="4"/>
        <v>0</v>
      </c>
      <c r="Z22" s="4">
        <f t="shared" si="4"/>
        <v>9</v>
      </c>
      <c r="AA22" s="4">
        <f t="shared" si="4"/>
        <v>27</v>
      </c>
      <c r="AB22" s="4">
        <f t="shared" si="4"/>
        <v>89</v>
      </c>
    </row>
    <row r="23" spans="1:29" x14ac:dyDescent="0.3">
      <c r="A23" s="1">
        <v>2020</v>
      </c>
      <c r="B23" s="1">
        <v>405</v>
      </c>
      <c r="C23" s="1">
        <v>250</v>
      </c>
      <c r="D23" s="1">
        <v>229</v>
      </c>
      <c r="E23" s="1">
        <v>230</v>
      </c>
      <c r="F23" s="1">
        <v>205</v>
      </c>
      <c r="G23" s="1">
        <v>12</v>
      </c>
      <c r="H23" s="1">
        <v>29</v>
      </c>
      <c r="I23" s="1">
        <v>71</v>
      </c>
      <c r="J23" s="1">
        <v>34</v>
      </c>
      <c r="K23" s="1">
        <v>185</v>
      </c>
      <c r="L23" s="1">
        <v>312</v>
      </c>
      <c r="M23" s="1">
        <v>278</v>
      </c>
      <c r="N23" s="1">
        <f t="shared" si="0"/>
        <v>2240</v>
      </c>
      <c r="P23" s="3">
        <v>2020</v>
      </c>
      <c r="Q23" s="4">
        <f t="shared" si="1"/>
        <v>215</v>
      </c>
      <c r="R23" s="4">
        <f t="shared" si="5"/>
        <v>280.33333333333331</v>
      </c>
      <c r="S23" s="4">
        <f t="shared" si="6"/>
        <v>294.66666666666669</v>
      </c>
      <c r="T23" s="4">
        <f t="shared" si="6"/>
        <v>236.33333333333334</v>
      </c>
      <c r="U23" s="4">
        <f t="shared" si="6"/>
        <v>221.33333333333334</v>
      </c>
      <c r="V23" s="4">
        <f t="shared" si="6"/>
        <v>149</v>
      </c>
      <c r="W23" s="4">
        <f t="shared" si="3"/>
        <v>82</v>
      </c>
      <c r="X23" s="4">
        <f t="shared" si="3"/>
        <v>37.333333333333336</v>
      </c>
      <c r="Y23" s="4">
        <f t="shared" si="4"/>
        <v>44.666666666666664</v>
      </c>
      <c r="Z23" s="4">
        <f t="shared" si="4"/>
        <v>96.666666666666671</v>
      </c>
      <c r="AA23" s="4">
        <f t="shared" si="4"/>
        <v>177</v>
      </c>
      <c r="AB23" s="4">
        <f t="shared" si="4"/>
        <v>258.33333333333331</v>
      </c>
    </row>
    <row r="24" spans="1:29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>
        <v>2349.0714290000001</v>
      </c>
    </row>
    <row r="25" spans="1:29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P25" s="12" t="s">
        <v>35</v>
      </c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0" t="s">
        <v>36</v>
      </c>
    </row>
    <row r="26" spans="1:29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>
        <v>2349.0700000000002</v>
      </c>
      <c r="P26" s="1">
        <v>2011</v>
      </c>
      <c r="Q26" s="5">
        <v>-0.13368330081571478</v>
      </c>
      <c r="R26" s="5">
        <v>-5.7883403723687055E-2</v>
      </c>
      <c r="S26" s="5">
        <v>-0.16296606718973905</v>
      </c>
      <c r="T26" s="5">
        <v>1.0118545270940946</v>
      </c>
      <c r="U26" s="5">
        <v>1.3156729889662473</v>
      </c>
      <c r="V26" s="5">
        <v>1.2078170036987834</v>
      </c>
      <c r="W26" s="5">
        <v>1.0759644360056633</v>
      </c>
      <c r="X26" s="5">
        <v>0.81482764117766271</v>
      </c>
      <c r="Y26" s="5">
        <v>0.58303704288151659</v>
      </c>
      <c r="Z26" s="5">
        <v>0.32702743503684206</v>
      </c>
      <c r="AA26" s="5">
        <v>0.8716153311041217</v>
      </c>
      <c r="AB26" s="5">
        <v>1.0715845197438643</v>
      </c>
      <c r="AC26" s="9">
        <f>(T26+U26+V26+W26+X26+Y26+Z26+AA26+AB26)/9</f>
        <v>0.91993343618986601</v>
      </c>
    </row>
    <row r="27" spans="1:29" x14ac:dyDescent="0.3">
      <c r="P27" s="1">
        <v>2012</v>
      </c>
      <c r="Q27" s="5">
        <v>0.66309452583248485</v>
      </c>
      <c r="R27" s="5">
        <v>5.5239584516990847E-2</v>
      </c>
      <c r="S27" s="5">
        <v>-6.3784742504965797E-2</v>
      </c>
      <c r="T27" s="5">
        <v>-1.4756066622114652</v>
      </c>
      <c r="U27" s="5">
        <v>-1.4304831025647844</v>
      </c>
      <c r="V27" s="5">
        <v>-1.7680672105867359</v>
      </c>
      <c r="W27" s="5">
        <v>-0.90962042737810289</v>
      </c>
      <c r="X27" s="5">
        <v>-0.84145671735478367</v>
      </c>
      <c r="Y27" s="5">
        <v>-0.4451438250108759</v>
      </c>
      <c r="Z27" s="5">
        <v>0.21601704645330733</v>
      </c>
      <c r="AA27" s="5">
        <v>0.14627485732184708</v>
      </c>
      <c r="AB27" s="5">
        <v>0.19052724788793252</v>
      </c>
      <c r="AC27" s="9">
        <f>(S27+T27+U27+V27+W27+X27+Y27)/7</f>
        <v>-0.99059466965881626</v>
      </c>
    </row>
    <row r="28" spans="1:29" x14ac:dyDescent="0.3">
      <c r="P28" s="1">
        <v>2013</v>
      </c>
      <c r="Q28" s="5">
        <v>-0.34864442806638696</v>
      </c>
      <c r="R28" s="5">
        <v>-8.7268370010529672E-2</v>
      </c>
      <c r="S28" s="5">
        <v>-0.13887325068557388</v>
      </c>
      <c r="T28" s="5">
        <v>0.64072755198597786</v>
      </c>
      <c r="U28" s="5">
        <v>-0.6624371772347234</v>
      </c>
      <c r="V28" s="5">
        <v>-1.1087620502953976E-2</v>
      </c>
      <c r="W28" s="5">
        <v>-2.5156549689913987E-2</v>
      </c>
      <c r="X28" s="5">
        <v>0.55384892359652049</v>
      </c>
      <c r="Y28" s="5">
        <v>0.25567318879991596</v>
      </c>
      <c r="Z28" s="5">
        <v>-1.2654011593624004E-2</v>
      </c>
      <c r="AA28" s="5">
        <v>-0.14886803520500957</v>
      </c>
      <c r="AB28" s="5">
        <v>0.60571525438303198</v>
      </c>
      <c r="AC28" s="9">
        <f>(Q28+R28+S28+U28+V28+W28+Z28+AA28)/8</f>
        <v>-0.17937368037358944</v>
      </c>
    </row>
    <row r="29" spans="1:29" x14ac:dyDescent="0.3">
      <c r="P29" s="1">
        <v>2014</v>
      </c>
      <c r="Q29" s="5">
        <v>-0.26246125420471356</v>
      </c>
      <c r="R29" s="5">
        <v>-0.55418209525801432</v>
      </c>
      <c r="S29" s="5">
        <v>-1.1369783995369231</v>
      </c>
      <c r="T29" s="5">
        <v>-1.1484966100630492</v>
      </c>
      <c r="U29" s="5">
        <v>-0.5283445785097729</v>
      </c>
      <c r="V29" s="5">
        <v>0.53700130489466402</v>
      </c>
      <c r="W29" s="5">
        <v>0.94720358721493159</v>
      </c>
      <c r="X29" s="5">
        <v>0.80972321364544309</v>
      </c>
      <c r="Y29" s="5">
        <v>-1.4234602431400623E-2</v>
      </c>
      <c r="Z29" s="5">
        <v>-0.74627193263748659</v>
      </c>
      <c r="AA29" s="5">
        <v>-8.8105662129658535E-2</v>
      </c>
      <c r="AB29" s="5">
        <v>-0.313598680967067</v>
      </c>
      <c r="AC29" s="9">
        <f>(Q29+R29+S29+T29+U29+Y29+Z29+AA29+AB29)/9</f>
        <v>-0.53251931285978726</v>
      </c>
    </row>
    <row r="30" spans="1:29" x14ac:dyDescent="0.3">
      <c r="P30" s="1">
        <v>2015</v>
      </c>
      <c r="Q30" s="5">
        <v>-0.2743133759433527</v>
      </c>
      <c r="R30" s="5">
        <v>-0.22708408050604967</v>
      </c>
      <c r="S30" s="5">
        <v>9.621084334962049E-2</v>
      </c>
      <c r="T30" s="5">
        <v>1.9812322830912961</v>
      </c>
      <c r="U30" s="5">
        <v>1.8545755624841895</v>
      </c>
      <c r="V30" s="5">
        <v>1.370302212368155</v>
      </c>
      <c r="W30" s="5">
        <v>-0.73599859740432649</v>
      </c>
      <c r="X30" s="5">
        <v>-0.30388386668573575</v>
      </c>
      <c r="Y30" s="5">
        <v>-0.52400187038267987</v>
      </c>
      <c r="Z30" s="5">
        <v>-1.2817287565027089</v>
      </c>
      <c r="AA30" s="5">
        <v>-2.2167505229604867E-2</v>
      </c>
      <c r="AB30" s="5">
        <v>-0.40489005138118306</v>
      </c>
      <c r="AC30" s="9">
        <f>(Q30+R30+W30+X30+Y30+Z30+AA30+AB30)/8</f>
        <v>-0.47175851300445515</v>
      </c>
    </row>
    <row r="31" spans="1:29" x14ac:dyDescent="0.3">
      <c r="P31" s="1">
        <v>2016</v>
      </c>
      <c r="Q31" s="5">
        <v>2.5414631166717934</v>
      </c>
      <c r="R31" s="5">
        <v>2.8195752396365821</v>
      </c>
      <c r="S31" s="5">
        <v>2.7850869955297393</v>
      </c>
      <c r="T31" s="5">
        <v>-0.50758938197490799</v>
      </c>
      <c r="U31" s="5">
        <v>0.29281992178530825</v>
      </c>
      <c r="V31" s="5">
        <v>0.59083001139328739</v>
      </c>
      <c r="W31" s="5">
        <v>1.6666941574068255</v>
      </c>
      <c r="X31" s="5">
        <v>1.7764288966748043</v>
      </c>
      <c r="Y31" s="5">
        <v>2.0321869783480646</v>
      </c>
      <c r="Z31" s="5">
        <v>1.9637690580543752</v>
      </c>
      <c r="AA31" s="5">
        <v>1.6020824756313776</v>
      </c>
      <c r="AB31" s="5">
        <v>1.2362776181174997</v>
      </c>
      <c r="AC31" s="9">
        <f>(Q31+R31+S31+U31+V31+W31+X31+Y31+Z31+AA31+AB31)/11</f>
        <v>1.7552013153863326</v>
      </c>
    </row>
    <row r="32" spans="1:29" x14ac:dyDescent="0.3">
      <c r="P32" s="1">
        <v>2017</v>
      </c>
      <c r="Q32" s="5">
        <v>0.33452061880226758</v>
      </c>
      <c r="R32" s="5">
        <v>0.13344303902863408</v>
      </c>
      <c r="S32" s="5">
        <v>0.10921035647010591</v>
      </c>
      <c r="T32" s="5">
        <v>0.46158716503162123</v>
      </c>
      <c r="U32" s="5">
        <v>0.57170354805708845</v>
      </c>
      <c r="V32" s="5">
        <v>-7.0207312542901246E-2</v>
      </c>
      <c r="W32" s="5">
        <v>0.14766003260775551</v>
      </c>
      <c r="X32" s="5">
        <v>-0.21993853528357121</v>
      </c>
      <c r="Y32" s="5">
        <v>0.47265291001725562</v>
      </c>
      <c r="Z32" s="5">
        <v>0.79456332618819969</v>
      </c>
      <c r="AA32" s="5">
        <v>0.61259064168110799</v>
      </c>
      <c r="AB32" s="5">
        <v>0.5997699756721524</v>
      </c>
      <c r="AC32" s="9">
        <f>(Q32+R32+S32+T32+U32+W32+Y32+Z32+AA32+AB32)/10</f>
        <v>0.42377016135561885</v>
      </c>
    </row>
    <row r="33" spans="16:29" x14ac:dyDescent="0.3">
      <c r="P33" s="1">
        <v>2018</v>
      </c>
      <c r="Q33" s="5">
        <v>-0.46122093857747348</v>
      </c>
      <c r="R33" s="5">
        <v>-0.51807621467557596</v>
      </c>
      <c r="S33" s="5">
        <v>-0.45230121416476843</v>
      </c>
      <c r="T33" s="5">
        <v>-0.38868756840989382</v>
      </c>
      <c r="U33" s="5">
        <v>-1.1912384306544581</v>
      </c>
      <c r="V33" s="5">
        <v>-1.6157190177883642</v>
      </c>
      <c r="W33" s="5">
        <v>-0.94717175943265364</v>
      </c>
      <c r="X33" s="5">
        <v>-0.74935792279745095</v>
      </c>
      <c r="Y33" s="5">
        <v>-0.52400187038267987</v>
      </c>
      <c r="Z33" s="5">
        <v>-0.88616803493206076</v>
      </c>
      <c r="AA33" s="5">
        <v>-1.9425325663074433</v>
      </c>
      <c r="AB33" s="5">
        <v>-1.8608007378838234</v>
      </c>
      <c r="AC33" s="9">
        <f>(Q33+R33+S33+T33+U33+V33+W33+X33+Y33+Z33+AA33+AB33)/12</f>
        <v>-0.96143968966722027</v>
      </c>
    </row>
    <row r="34" spans="16:29" x14ac:dyDescent="0.3">
      <c r="P34" s="1">
        <v>2019</v>
      </c>
      <c r="Q34" s="5">
        <v>-1.3333790824200034</v>
      </c>
      <c r="R34" s="5">
        <v>-0.86381509633205478</v>
      </c>
      <c r="S34" s="5">
        <v>-0.57674421168697299</v>
      </c>
      <c r="T34" s="5">
        <v>0.12706303562971177</v>
      </c>
      <c r="U34" s="5">
        <v>-0.43647011798164215</v>
      </c>
      <c r="V34" s="5">
        <v>-0.47712342265774588</v>
      </c>
      <c r="W34" s="5">
        <v>-1.6488919241395843</v>
      </c>
      <c r="X34" s="5">
        <v>-0.84145671735478367</v>
      </c>
      <c r="Y34" s="5">
        <v>-0.52400187038267987</v>
      </c>
      <c r="Z34" s="5">
        <v>-0.83272465883623448</v>
      </c>
      <c r="AA34" s="5">
        <v>-1.4991710637857572</v>
      </c>
      <c r="AB34" s="5">
        <v>-1.606636191634764</v>
      </c>
      <c r="AC34" s="9">
        <f>(Q34+R34+S34+U34+V34+W34+X34+Y34+Z34+AA34+AB34)/11</f>
        <v>-0.96731039611020198</v>
      </c>
    </row>
    <row r="35" spans="16:29" x14ac:dyDescent="0.3">
      <c r="P35" s="1">
        <v>2020</v>
      </c>
      <c r="Q35" s="5">
        <v>-0.82415466455192898</v>
      </c>
      <c r="R35" s="5">
        <v>-0.78745035328583513</v>
      </c>
      <c r="S35" s="5">
        <v>-0.55831466423640408</v>
      </c>
      <c r="T35" s="5">
        <v>-0.710566698852789</v>
      </c>
      <c r="U35" s="5">
        <v>0.20658171828025162</v>
      </c>
      <c r="V35" s="5">
        <v>0.26432963058520853</v>
      </c>
      <c r="W35" s="5">
        <v>0.40382464533319617</v>
      </c>
      <c r="X35" s="5">
        <v>0.18841755145283146</v>
      </c>
      <c r="Y35" s="5">
        <v>0.52447995987657547</v>
      </c>
      <c r="Z35" s="5">
        <v>0.73423033061311038</v>
      </c>
      <c r="AA35" s="5">
        <v>0.55111619697796743</v>
      </c>
      <c r="AB35" s="5">
        <v>0.51854470574220768</v>
      </c>
      <c r="AC35" s="9">
        <f>(U35+V35+W35+X35+Y35+Z35+AA35+AB35)/8</f>
        <v>0.42394059235766862</v>
      </c>
    </row>
  </sheetData>
  <mergeCells count="2">
    <mergeCell ref="P12:AB12"/>
    <mergeCell ref="P25:A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Blimbing WD</vt:lpstr>
      <vt:lpstr>BPP Sambong Macan</vt:lpstr>
      <vt:lpstr>BPP Sukodono</vt:lpstr>
      <vt:lpstr>Gebang Loji</vt:lpstr>
      <vt:lpstr>KD Banteng</vt:lpstr>
      <vt:lpstr>Kec Miri</vt:lpstr>
      <vt:lpstr>Kedawung</vt:lpstr>
      <vt:lpstr>Kenatan</vt:lpstr>
      <vt:lpstr>Tangen</vt:lpstr>
      <vt:lpstr>WD Ketro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TUF Gaming</dc:creator>
  <cp:lastModifiedBy>TUF Gaming</cp:lastModifiedBy>
  <dcterms:created xsi:type="dcterms:W3CDTF">2022-03-30T11:37:33Z</dcterms:created>
  <dcterms:modified xsi:type="dcterms:W3CDTF">2022-04-05T13:38:44Z</dcterms:modified>
</cp:coreProperties>
</file>